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/>
  <xr:revisionPtr revIDLastSave="0" documentId="8_{4F133A27-1072-4111-A0F7-73022DF84273}" xr6:coauthVersionLast="43" xr6:coauthVersionMax="43" xr10:uidLastSave="{00000000-0000-0000-0000-000000000000}"/>
  <bookViews>
    <workbookView xWindow="-108" yWindow="-108" windowWidth="23256" windowHeight="12576" activeTab="5" xr2:uid="{00000000-000D-0000-FFFF-FFFF00000000}"/>
  </bookViews>
  <sheets>
    <sheet name="Tabelle1 (2)" sheetId="4" r:id="rId1"/>
    <sheet name="Blad2" sheetId="3" r:id="rId2"/>
    <sheet name="Tabelle1" sheetId="1" r:id="rId3"/>
    <sheet name="Blad5" sheetId="6" r:id="rId4"/>
    <sheet name="Blad1" sheetId="2" r:id="rId5"/>
    <sheet name="Blad6" sheetId="7" r:id="rId6"/>
  </sheets>
  <definedNames>
    <definedName name="_xlnm._FilterDatabase" localSheetId="2" hidden="1">Tabelle1!$A$1:$P$522</definedName>
    <definedName name="_xlnm._FilterDatabase" localSheetId="0" hidden="1">'Tabelle1 (2)'!$A$1:$N$522</definedName>
    <definedName name="_xlcn.WorksheetConnection_ekonomidagarna2019.xlsxTbl_Ansvar1" hidden="1">Tbl_Ansvar[]</definedName>
    <definedName name="_xlcn.WorksheetConnection_ekonomidagarna2019.xlsxTbl_Transaktion41" hidden="1">Tbl_Transaktion4[]</definedName>
    <definedName name="Utsnitt_Ansvar_Administratör">#N/A</definedName>
    <definedName name="Utsnitt_Ansvar_Objekt">#N/A</definedName>
    <definedName name="Utsnitt_Månad">#N/A</definedName>
    <definedName name="Utsnitt_År">#N/A</definedName>
  </definedNames>
  <calcPr calcId="181029"/>
  <pivotCaches>
    <pivotCache cacheId="6" r:id="rId7"/>
    <pivotCache cacheId="33" r:id="rId8"/>
  </pivotCaches>
  <extLst>
    <ext xmlns:x14="http://schemas.microsoft.com/office/spreadsheetml/2009/9/main" uri="{BBE1A952-AA13-448e-AADC-164F8A28A991}">
      <x14:slicerCaches>
        <x14:slicerCache r:id="rId9"/>
        <x14:slicerCache r:id="rId10"/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_Transaktion4" name="Tbl_Transaktion4" connection="WorksheetConnection_ekonomidagarna 2019.xlsx!Tbl_Transaktion4"/>
          <x15:modelTable id="Tbl_Ansvar" name="Tbl_Ansvar" connection="WorksheetConnection_ekonomidagarna 2019.xlsx!Tbl_Ansvar"/>
          <x15:modelTable id="Kalender" name="Kalender" connection="Anslutning"/>
        </x15:modelTables>
        <x15:modelRelationships>
          <x15:modelRelationship fromTable="Tbl_Transaktion4" fromColumn="Ansvar" toTable="Tbl_Ansvar" toColumn="Ansvar"/>
          <x15:modelRelationship fromTable="Tbl_Transaktion4" fromColumn="Bokföringsdatum" toTable="Kalender" toColumn="Date"/>
        </x15:modelRelationships>
      </x15:dataModel>
    </ext>
  </extLst>
</workbook>
</file>

<file path=xl/calcChain.xml><?xml version="1.0" encoding="utf-8"?>
<calcChain xmlns="http://schemas.openxmlformats.org/spreadsheetml/2006/main">
  <c r="M3" i="7" l="1"/>
  <c r="M4" i="7"/>
  <c r="M5" i="7"/>
  <c r="M6" i="7"/>
  <c r="M7" i="7"/>
  <c r="M8" i="7"/>
  <c r="M9" i="7"/>
  <c r="M2" i="7"/>
  <c r="E3" i="7"/>
  <c r="E4" i="7"/>
  <c r="E5" i="7"/>
  <c r="E6" i="7"/>
  <c r="E7" i="7"/>
  <c r="E8" i="7"/>
  <c r="E9" i="7"/>
  <c r="E2" i="7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8DDA79-EB38-40EC-A59D-E3353A016035}" name="Anslutning" type="104" refreshedVersion="0" background="1">
    <extLst>
      <ext xmlns:x15="http://schemas.microsoft.com/office/spreadsheetml/2010/11/main" uri="{DE250136-89BD-433C-8126-D09CA5730AF9}">
        <x15:connection id="Kalender"/>
      </ext>
    </extLst>
  </connection>
  <connection id="2" xr16:uid="{A6721119-66AA-4F5E-BDE0-37A850857D0D}" keepAlive="1" name="ThisWorkbookDataModel" description="Datamodel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970C5704-55EF-4E90-B88E-2C04615ABD07}" name="WorksheetConnection_ekonomidagarna 2019.xlsx!Tbl_Ansvar" type="102" refreshedVersion="6" minRefreshableVersion="5">
    <extLst>
      <ext xmlns:x15="http://schemas.microsoft.com/office/spreadsheetml/2010/11/main" uri="{DE250136-89BD-433C-8126-D09CA5730AF9}">
        <x15:connection id="Tbl_Ansvar">
          <x15:rangePr sourceName="_xlcn.WorksheetConnection_ekonomidagarna2019.xlsxTbl_Ansvar1"/>
        </x15:connection>
      </ext>
    </extLst>
  </connection>
  <connection id="4" xr16:uid="{682427AC-85DA-403A-AE26-8460ACAE37FA}" name="WorksheetConnection_ekonomidagarna 2019.xlsx!Tbl_Transaktion4" type="102" refreshedVersion="6" minRefreshableVersion="5">
    <extLst>
      <ext xmlns:x15="http://schemas.microsoft.com/office/spreadsheetml/2010/11/main" uri="{DE250136-89BD-433C-8126-D09CA5730AF9}">
        <x15:connection id="Tbl_Transaktion4">
          <x15:rangePr sourceName="_xlcn.WorksheetConnection_ekonomidagarna2019.xlsxTbl_Transaktion41"/>
        </x15:connection>
      </ext>
    </extLst>
  </connection>
</connections>
</file>

<file path=xl/sharedStrings.xml><?xml version="1.0" encoding="utf-8"?>
<sst xmlns="http://schemas.openxmlformats.org/spreadsheetml/2006/main" count="5477" uniqueCount="124">
  <si>
    <t>Vertyp</t>
  </si>
  <si>
    <t>Verifikationsnummer</t>
  </si>
  <si>
    <t>Transaktionstext</t>
  </si>
  <si>
    <t>Konto</t>
  </si>
  <si>
    <t>Ansvar</t>
  </si>
  <si>
    <t>Projekt</t>
  </si>
  <si>
    <t>Spec/Anl</t>
  </si>
  <si>
    <t>AktAO</t>
  </si>
  <si>
    <t>Objekt</t>
  </si>
  <si>
    <t>Verksamhet</t>
  </si>
  <si>
    <t>Motpart</t>
  </si>
  <si>
    <t>Belopp</t>
  </si>
  <si>
    <t>Fakturanr</t>
  </si>
  <si>
    <t>Bokföringsdatum</t>
  </si>
  <si>
    <t>B3</t>
  </si>
  <si>
    <t>Redovisning inga underlag</t>
  </si>
  <si>
    <t>13X4460</t>
  </si>
  <si>
    <t>ANT13</t>
  </si>
  <si>
    <t>Å100</t>
  </si>
  <si>
    <t>ZZZZ</t>
  </si>
  <si>
    <t>13X4450</t>
  </si>
  <si>
    <t>Redovisningar 2</t>
  </si>
  <si>
    <t>HMT123</t>
  </si>
  <si>
    <t>B12067</t>
  </si>
  <si>
    <t>GT</t>
  </si>
  <si>
    <t>Jobbiga bolaget</t>
  </si>
  <si>
    <t>ÅZ10</t>
  </si>
  <si>
    <t>Ä450</t>
  </si>
  <si>
    <t>YYYY</t>
  </si>
  <si>
    <t>Redovisning inga underlag 2</t>
  </si>
  <si>
    <t>Ä100</t>
  </si>
  <si>
    <t>Redovisning eller bokföring?</t>
  </si>
  <si>
    <t>Rätt kostnader</t>
  </si>
  <si>
    <t>Fel intäkter</t>
  </si>
  <si>
    <t>FEL</t>
  </si>
  <si>
    <t>Periodisera 111122</t>
  </si>
  <si>
    <t>Periodisera 333311</t>
  </si>
  <si>
    <t>Ö100</t>
  </si>
  <si>
    <t>Energibolaget</t>
  </si>
  <si>
    <t>13X4410</t>
  </si>
  <si>
    <t>Z330</t>
  </si>
  <si>
    <t>Bensinbolaget</t>
  </si>
  <si>
    <t>Leasingbolaget</t>
  </si>
  <si>
    <t>Telefonbolaget</t>
  </si>
  <si>
    <t>IT bolaget</t>
  </si>
  <si>
    <t>Kaffebolaget</t>
  </si>
  <si>
    <t>13X4490</t>
  </si>
  <si>
    <t>Matbolaget</t>
  </si>
  <si>
    <t>Förbrukningsbolaget</t>
  </si>
  <si>
    <t>Lägg ut</t>
  </si>
  <si>
    <t>It Bolaget</t>
  </si>
  <si>
    <t>Z320</t>
  </si>
  <si>
    <t>telefonbolaget</t>
  </si>
  <si>
    <t>ÅZ34</t>
  </si>
  <si>
    <t>Flaggstången mars</t>
  </si>
  <si>
    <t>13X3390</t>
  </si>
  <si>
    <t>BU</t>
  </si>
  <si>
    <t>2019-03-27</t>
  </si>
  <si>
    <t>Mediabolaget</t>
  </si>
  <si>
    <t>RT</t>
  </si>
  <si>
    <t>Reversering: För lite kostnader feb</t>
  </si>
  <si>
    <t>Taxibolaget</t>
  </si>
  <si>
    <t>Detta ser rätt ut</t>
  </si>
  <si>
    <t>För lite kostnader mars</t>
  </si>
  <si>
    <t>Z312</t>
  </si>
  <si>
    <t>Reversering: För mycket kostnader feb</t>
  </si>
  <si>
    <t>Övrigtbolaget</t>
  </si>
  <si>
    <t>Administratör</t>
  </si>
  <si>
    <t>Mottagarkod</t>
  </si>
  <si>
    <t>Chef</t>
  </si>
  <si>
    <t>Verksamhetsekonom</t>
  </si>
  <si>
    <t>Områdeschef/Sektorschef</t>
  </si>
  <si>
    <t>Sektor</t>
  </si>
  <si>
    <t>Avdelningen Blomman</t>
  </si>
  <si>
    <t>Maria Andersson</t>
  </si>
  <si>
    <t>338</t>
  </si>
  <si>
    <t>Josefin Svensson</t>
  </si>
  <si>
    <t>Magda Andersson</t>
  </si>
  <si>
    <t>Ann-Sofie Josefsson</t>
  </si>
  <si>
    <t>Äldre</t>
  </si>
  <si>
    <t>Avdelningen Fröet</t>
  </si>
  <si>
    <t>Avdelningen Solstrålen</t>
  </si>
  <si>
    <t>339</t>
  </si>
  <si>
    <t>Chefens</t>
  </si>
  <si>
    <t>Aisha Mohammed</t>
  </si>
  <si>
    <t>331</t>
  </si>
  <si>
    <t>Ali Zen</t>
  </si>
  <si>
    <t>Ekonomi</t>
  </si>
  <si>
    <t>332</t>
  </si>
  <si>
    <t>Stefan Lov</t>
  </si>
  <si>
    <t>Admin</t>
  </si>
  <si>
    <t>13X3356</t>
  </si>
  <si>
    <t>HR</t>
  </si>
  <si>
    <t>Anders Mariasson</t>
  </si>
  <si>
    <t>333</t>
  </si>
  <si>
    <t>Övrigt</t>
  </si>
  <si>
    <t>Mohammed Aisha</t>
  </si>
  <si>
    <t>334</t>
  </si>
  <si>
    <t>Margot Will</t>
  </si>
  <si>
    <t>13X6610</t>
  </si>
  <si>
    <t>Lokalbolaget</t>
  </si>
  <si>
    <t>Ansvar_Objekt</t>
  </si>
  <si>
    <t>Ansvar_Administratör</t>
  </si>
  <si>
    <t>År</t>
  </si>
  <si>
    <t>Månad</t>
  </si>
  <si>
    <t>Dag</t>
  </si>
  <si>
    <t>Summa av Belopp</t>
  </si>
  <si>
    <t>Radetiketter</t>
  </si>
  <si>
    <t>Totalsumma</t>
  </si>
  <si>
    <t>Kolumnetiketter</t>
  </si>
  <si>
    <t>maj</t>
  </si>
  <si>
    <t>Summan av Belopp</t>
  </si>
  <si>
    <t>januari</t>
  </si>
  <si>
    <t>februari</t>
  </si>
  <si>
    <t>mars</t>
  </si>
  <si>
    <t>april</t>
  </si>
  <si>
    <t>juni</t>
  </si>
  <si>
    <t>juli</t>
  </si>
  <si>
    <t>augusti</t>
  </si>
  <si>
    <t>september</t>
  </si>
  <si>
    <t>oktober</t>
  </si>
  <si>
    <t>november</t>
  </si>
  <si>
    <t>december</t>
  </si>
  <si>
    <t>15X1234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</si>
</sst>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/>
    <xf numFmtId="14" fontId="0" fillId="0" borderId="0" xfId="0" applyNumberFormat="1"/>
    <xf numFmtId="49" fontId="0" fillId="0" borderId="0" xfId="0" applyNumberFormat="1"/>
    <xf numFmtId="49" fontId="3" fillId="0" borderId="1" xfId="0" applyNumberFormat="1" applyFont="1" applyBorder="1"/>
    <xf numFmtId="0" fontId="1" fillId="2" borderId="2" xfId="0" applyFon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" xfId="0" applyFill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49" fontId="0" fillId="0" borderId="2" xfId="0" quotePrefix="1" applyNumberFormat="1" applyFill="1" applyBorder="1" applyProtection="1">
      <protection locked="0"/>
    </xf>
    <xf numFmtId="49" fontId="0" fillId="0" borderId="2" xfId="0" applyNumberFormat="1" applyBorder="1" applyProtection="1">
      <protection locked="0"/>
    </xf>
    <xf numFmtId="49" fontId="0" fillId="0" borderId="2" xfId="0" quotePrefix="1" applyNumberFormat="1" applyBorder="1" applyProtection="1">
      <protection locked="0"/>
    </xf>
    <xf numFmtId="0" fontId="3" fillId="0" borderId="4" xfId="0" applyFont="1" applyBorder="1"/>
    <xf numFmtId="14" fontId="3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/>
    <xf numFmtId="49" fontId="2" fillId="0" borderId="7" xfId="0" applyNumberFormat="1" applyFont="1" applyBorder="1"/>
    <xf numFmtId="14" fontId="2" fillId="0" borderId="8" xfId="0" applyNumberFormat="1" applyFont="1" applyBorder="1"/>
    <xf numFmtId="0" fontId="3" fillId="0" borderId="9" xfId="0" applyFont="1" applyBorder="1"/>
    <xf numFmtId="0" fontId="3" fillId="0" borderId="10" xfId="0" applyFont="1" applyBorder="1"/>
    <xf numFmtId="49" fontId="3" fillId="0" borderId="10" xfId="0" applyNumberFormat="1" applyFont="1" applyBorder="1"/>
    <xf numFmtId="14" fontId="3" fillId="0" borderId="11" xfId="0" applyNumberFormat="1" applyFont="1" applyBorder="1"/>
    <xf numFmtId="0" fontId="1" fillId="2" borderId="12" xfId="0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3" fillId="0" borderId="7" xfId="0" applyFont="1" applyBorder="1"/>
    <xf numFmtId="0" fontId="3" fillId="0" borderId="0" xfId="0" applyFon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5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9" formatCode="yyyy/mm/dd"/>
      <border diagonalUp="0" diagonalDown="0">
        <left style="thin">
          <color rgb="FFCCCCCC"/>
        </left>
        <right/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/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border outline="0">
        <top style="thin">
          <color rgb="FFCCCCCC"/>
        </top>
      </border>
    </dxf>
    <dxf>
      <border outline="0">
        <bottom style="thin">
          <color rgb="FFCCCCCC"/>
        </bottom>
      </border>
    </dxf>
    <dxf>
      <border outline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 outline="0">
        <left style="thin">
          <color rgb="FFCCCCCC"/>
        </left>
        <right style="thin">
          <color rgb="FFCCCCC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 outline="0">
        <left style="thin">
          <color rgb="FFCCCCCC"/>
        </left>
        <right style="thin">
          <color rgb="FFCCCCC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9" formatCode="yyyy/mm/dd"/>
      <border diagonalUp="0" diagonalDown="0">
        <left style="thin">
          <color rgb="FFCCCCCC"/>
        </left>
        <right/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/>
        <right style="thin">
          <color rgb="FFCCCCCC"/>
        </right>
        <top style="thin">
          <color rgb="FFCCCCCC"/>
        </top>
        <bottom style="thin">
          <color rgb="FFCCCCCC"/>
        </bottom>
        <vertical/>
        <horizontal/>
      </border>
    </dxf>
    <dxf>
      <border outline="0">
        <top style="thin">
          <color rgb="FFCCCCCC"/>
        </top>
      </border>
    </dxf>
    <dxf>
      <border outline="0">
        <bottom style="thin">
          <color rgb="FFCCCCCC"/>
        </bottom>
      </border>
    </dxf>
    <dxf>
      <border outline="0">
        <left style="thin">
          <color rgb="FFCCCCCC"/>
        </left>
        <right style="thin">
          <color rgb="FFCCCCCC"/>
        </right>
        <top style="thin">
          <color rgb="FFCCCCCC"/>
        </top>
        <bottom style="thin">
          <color rgb="FFCCCCCC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26" Type="http://schemas.openxmlformats.org/officeDocument/2006/relationships/customXml" Target="../customXml/item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34" Type="http://schemas.openxmlformats.org/officeDocument/2006/relationships/customXml" Target="../customXml/item16.xml"/><Relationship Id="rId7" Type="http://schemas.openxmlformats.org/officeDocument/2006/relationships/pivotCacheDefinition" Target="pivotCache/pivotCacheDefinition1.xml"/><Relationship Id="rId12" Type="http://schemas.microsoft.com/office/2007/relationships/slicerCache" Target="slicerCaches/slicerCache4.xml"/><Relationship Id="rId17" Type="http://schemas.openxmlformats.org/officeDocument/2006/relationships/powerPivotData" Target="model/item.data"/><Relationship Id="rId25" Type="http://schemas.openxmlformats.org/officeDocument/2006/relationships/customXml" Target="../customXml/item7.xml"/><Relationship Id="rId33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29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3.xml"/><Relationship Id="rId24" Type="http://schemas.openxmlformats.org/officeDocument/2006/relationships/customXml" Target="../customXml/item6.xml"/><Relationship Id="rId32" Type="http://schemas.openxmlformats.org/officeDocument/2006/relationships/customXml" Target="../customXml/item1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5.xml"/><Relationship Id="rId28" Type="http://schemas.openxmlformats.org/officeDocument/2006/relationships/customXml" Target="../customXml/item10.xml"/><Relationship Id="rId36" Type="http://schemas.openxmlformats.org/officeDocument/2006/relationships/customXml" Target="../customXml/item18.xml"/><Relationship Id="rId10" Type="http://schemas.microsoft.com/office/2007/relationships/slicerCache" Target="slicerCaches/slicerCache2.xml"/><Relationship Id="rId19" Type="http://schemas.openxmlformats.org/officeDocument/2006/relationships/customXml" Target="../customXml/item1.xml"/><Relationship Id="rId31" Type="http://schemas.openxmlformats.org/officeDocument/2006/relationships/customXml" Target="../customXml/item13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4.xml"/><Relationship Id="rId27" Type="http://schemas.openxmlformats.org/officeDocument/2006/relationships/customXml" Target="../customXml/item9.xml"/><Relationship Id="rId30" Type="http://schemas.openxmlformats.org/officeDocument/2006/relationships/customXml" Target="../customXml/item12.xml"/><Relationship Id="rId35" Type="http://schemas.openxmlformats.org/officeDocument/2006/relationships/customXml" Target="../customXml/item1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[Ekonomidagarna 2019 resultat.xlsx]Blad2!Pivottabell1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Blad2!$B$3</c:f>
              <c:strCache>
                <c:ptCount val="1"/>
                <c:pt idx="0">
                  <c:v>Summa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Blad2!$A$4:$A$5</c:f>
              <c:strCache>
                <c:ptCount val="1"/>
                <c:pt idx="0">
                  <c:v>3</c:v>
                </c:pt>
              </c:strCache>
            </c:strRef>
          </c:cat>
          <c:val>
            <c:numRef>
              <c:f>Blad2!$B$4:$B$5</c:f>
              <c:numCache>
                <c:formatCode>#\ ##0\ "kr"</c:formatCode>
                <c:ptCount val="1"/>
                <c:pt idx="0">
                  <c:v>14665.250996446468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A-40AB-91A0-267C23654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711384"/>
        <c:axId val="457717616"/>
      </c:barChart>
      <c:catAx>
        <c:axId val="457711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7717616"/>
        <c:crosses val="autoZero"/>
        <c:auto val="1"/>
        <c:lblAlgn val="ctr"/>
        <c:lblOffset val="100"/>
        <c:noMultiLvlLbl val="0"/>
      </c:catAx>
      <c:valAx>
        <c:axId val="45771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kr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7711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411480</xdr:colOff>
      <xdr:row>0</xdr:row>
      <xdr:rowOff>53340</xdr:rowOff>
    </xdr:from>
    <xdr:to>
      <xdr:col>9</xdr:col>
      <xdr:colOff>396240</xdr:colOff>
      <xdr:row>13</xdr:row>
      <xdr:rowOff>142875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Ansvar_Objekt">
              <a:extLst>
                <a:ext uri="{FF2B5EF4-FFF2-40B4-BE49-F238E27FC236}">
                  <a16:creationId xmlns:a16="http://schemas.microsoft.com/office/drawing/2014/main" id="{76B1C42C-A3E6-4970-8C30-C65FB5D4144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svar_Objekt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90060" y="5334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396240</xdr:colOff>
      <xdr:row>0</xdr:row>
      <xdr:rowOff>60960</xdr:rowOff>
    </xdr:from>
    <xdr:to>
      <xdr:col>5</xdr:col>
      <xdr:colOff>396240</xdr:colOff>
      <xdr:row>13</xdr:row>
      <xdr:rowOff>150495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Ansvar_Administratör">
              <a:extLst>
                <a:ext uri="{FF2B5EF4-FFF2-40B4-BE49-F238E27FC236}">
                  <a16:creationId xmlns:a16="http://schemas.microsoft.com/office/drawing/2014/main" id="{D634F8DF-9CEF-49D6-B6AA-95EAF4EA8E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svar_Administratör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46020" y="6096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22860</xdr:colOff>
      <xdr:row>0</xdr:row>
      <xdr:rowOff>45720</xdr:rowOff>
    </xdr:from>
    <xdr:to>
      <xdr:col>18</xdr:col>
      <xdr:colOff>7620</xdr:colOff>
      <xdr:row>13</xdr:row>
      <xdr:rowOff>135255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År">
              <a:extLst>
                <a:ext uri="{FF2B5EF4-FFF2-40B4-BE49-F238E27FC236}">
                  <a16:creationId xmlns:a16="http://schemas.microsoft.com/office/drawing/2014/main" id="{910E99FD-76B3-4226-88DB-B1EACDC9023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År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55280" y="4572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388620</xdr:colOff>
      <xdr:row>0</xdr:row>
      <xdr:rowOff>45720</xdr:rowOff>
    </xdr:from>
    <xdr:to>
      <xdr:col>14</xdr:col>
      <xdr:colOff>7620</xdr:colOff>
      <xdr:row>13</xdr:row>
      <xdr:rowOff>135255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Månad">
              <a:extLst>
                <a:ext uri="{FF2B5EF4-FFF2-40B4-BE49-F238E27FC236}">
                  <a16:creationId xmlns:a16="http://schemas.microsoft.com/office/drawing/2014/main" id="{9C26FBEA-F7DA-4935-A3F4-C158877984C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ånad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11240" y="4572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>
    <xdr:from>
      <xdr:col>2</xdr:col>
      <xdr:colOff>350520</xdr:colOff>
      <xdr:row>14</xdr:row>
      <xdr:rowOff>3810</xdr:rowOff>
    </xdr:from>
    <xdr:to>
      <xdr:col>17</xdr:col>
      <xdr:colOff>358140</xdr:colOff>
      <xdr:row>29</xdr:row>
      <xdr:rowOff>3810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5945C27-C45F-4FC6-AA27-5CDFD6791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örfattare" refreshedDate="43601.391622800926" createdVersion="6" refreshedVersion="6" minRefreshableVersion="3" recordCount="521" xr:uid="{472B95A1-BAFA-4832-BF96-64E35726863C}">
  <cacheSource type="worksheet">
    <worksheetSource name="Tbl_Transaktion"/>
  </cacheSource>
  <cacheFields count="20">
    <cacheField name="Vertyp" numFmtId="0">
      <sharedItems/>
    </cacheField>
    <cacheField name="Verifikationsnummer" numFmtId="0">
      <sharedItems containsSemiMixedTypes="0" containsString="0" containsNumber="1" minValue="1412854.1067506801" maxValue="1307861184.359865"/>
    </cacheField>
    <cacheField name="Transaktionstext" numFmtId="0">
      <sharedItems/>
    </cacheField>
    <cacheField name="Konto" numFmtId="0">
      <sharedItems containsSemiMixedTypes="0" containsString="0" containsNumber="1" containsInteger="1" minValue="3310" maxValue="9963"/>
    </cacheField>
    <cacheField name="Ansvar" numFmtId="0">
      <sharedItems/>
    </cacheField>
    <cacheField name="Ansvar_Objekt" numFmtId="0">
      <sharedItems count="5">
        <s v="Avdelningen Blomman"/>
        <s v="Avdelningen Fröet"/>
        <s v="Avdelningen Solstrålen"/>
        <s v="Chefens"/>
        <s v="Ekonomi"/>
      </sharedItems>
    </cacheField>
    <cacheField name="Ansvar_Administratör" numFmtId="0">
      <sharedItems count="2">
        <s v="Maria Andersson"/>
        <s v="Aisha Mohammed"/>
      </sharedItems>
    </cacheField>
    <cacheField name="Projekt" numFmtId="0">
      <sharedItems containsNonDate="0" containsString="0" containsBlank="1"/>
    </cacheField>
    <cacheField name="Spec/Anl" numFmtId="0">
      <sharedItems containsBlank="1"/>
    </cacheField>
    <cacheField name="AktAO" numFmtId="0">
      <sharedItems containsBlank="1"/>
    </cacheField>
    <cacheField name="Objekt" numFmtId="0">
      <sharedItems containsBlank="1"/>
    </cacheField>
    <cacheField name="Verksamhet" numFmtId="0">
      <sharedItems/>
    </cacheField>
    <cacheField name="Motpart" numFmtId="0">
      <sharedItems/>
    </cacheField>
    <cacheField name="Belopp" numFmtId="0">
      <sharedItems containsSemiMixedTypes="0" containsString="0" containsNumber="1" minValue="-186927.22338656877" maxValue="191920.55068054213"/>
    </cacheField>
    <cacheField name="Fakturanr" numFmtId="49">
      <sharedItems containsString="0" containsBlank="1" containsNumber="1" containsInteger="1" minValue="87" maxValue="496642450590"/>
    </cacheField>
    <cacheField name="Bokföringsdatum" numFmtId="14">
      <sharedItems containsSemiMixedTypes="0" containsNonDate="0" containsDate="1" containsString="0" minDate="2019-01-31T00:00:00" maxDate="2019-12-24T00:00:00" count="211">
        <d v="2019-01-31T00:00:00"/>
        <d v="2019-02-28T00:00:00"/>
        <d v="2019-03-31T00:00:00"/>
        <d v="2019-04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  <d v="2019-06-22T00:00:00"/>
        <d v="2019-06-23T00:00:00"/>
        <d v="2019-06-24T00:00:00"/>
        <d v="2019-06-25T00:00:00"/>
        <d v="2019-06-26T00:00:00"/>
        <d v="2019-06-27T00:00:00"/>
        <d v="2019-06-28T00:00:00"/>
        <d v="2019-06-29T00:00:00"/>
        <d v="2019-06-30T00:00:00"/>
        <d v="2019-07-01T00:00:00"/>
        <d v="2019-07-02T00:00:00"/>
        <d v="2019-07-03T00:00:00"/>
        <d v="2019-07-04T00:00:00"/>
        <d v="2019-07-05T00:00:00"/>
        <d v="2019-07-06T00:00:00"/>
        <d v="2019-07-07T00:00:00"/>
        <d v="2019-07-08T00:00:00"/>
        <d v="2019-07-09T00:00:00"/>
        <d v="2019-07-10T00:00:00"/>
        <d v="2019-07-11T00:00:00"/>
        <d v="2019-07-12T00:00:00"/>
        <d v="2019-07-13T00:00:00"/>
        <d v="2019-07-14T00:00:00"/>
        <d v="2019-07-15T00:00:00"/>
        <d v="2019-07-16T00:00:00"/>
        <d v="2019-07-17T00:00:00"/>
        <d v="2019-07-18T00:00:00"/>
        <d v="2019-07-19T00:00:00"/>
        <d v="2019-07-20T00:00:00"/>
        <d v="2019-07-21T00:00:00"/>
        <d v="2019-07-22T00:00:00"/>
        <d v="2019-07-23T00:00:00"/>
        <d v="2019-07-24T00:00:00"/>
        <d v="2019-07-25T00:00:00"/>
        <d v="2019-07-26T00:00:00"/>
        <d v="2019-07-27T00:00:00"/>
        <d v="2019-07-28T00:00:00"/>
        <d v="2019-07-29T00:00:00"/>
        <d v="2019-07-30T00:00:00"/>
        <d v="2019-07-31T00:00:00"/>
        <d v="2019-08-01T00:00:00"/>
        <d v="2019-08-02T00:00:00"/>
        <d v="2019-08-03T00:00:00"/>
        <d v="2019-08-04T00:00:00"/>
        <d v="2019-08-05T00:00:00"/>
        <d v="2019-08-06T00:00:00"/>
        <d v="2019-08-07T00:00:00"/>
        <d v="2019-08-08T00:00:00"/>
        <d v="2019-08-09T00:00:00"/>
        <d v="2019-08-10T00:00:00"/>
        <d v="2019-08-11T00:00:00"/>
        <d v="2019-08-12T00:00:00"/>
        <d v="2019-08-13T00:00:00"/>
        <d v="2019-08-14T00:00:00"/>
        <d v="2019-08-15T00:00:00"/>
        <d v="2019-08-16T00:00:00"/>
        <d v="2019-08-17T00:00:00"/>
        <d v="2019-08-18T00:00:00"/>
        <d v="2019-08-19T00:00:00"/>
        <d v="2019-08-20T00:00:00"/>
        <d v="2019-08-21T00:00:00"/>
        <d v="2019-08-22T00:00:00"/>
        <d v="2019-08-23T00:00:00"/>
        <d v="2019-08-24T00:00:00"/>
        <d v="2019-08-25T00:00:00"/>
        <d v="2019-08-26T00:00:00"/>
        <d v="2019-08-27T00:00:00"/>
        <d v="2019-08-28T00:00:00"/>
        <d v="2019-08-29T00:00:00"/>
        <d v="2019-08-30T00:00:00"/>
        <d v="2019-08-31T00:00:00"/>
        <d v="2019-09-01T00:00:00"/>
        <d v="2019-09-02T00:00:00"/>
        <d v="2019-09-03T00:00:00"/>
        <d v="2019-09-04T00:00:00"/>
        <d v="2019-09-05T00:00:00"/>
        <d v="2019-09-06T00:00:00"/>
        <d v="2019-09-07T00:00:00"/>
        <d v="2019-09-08T00:00:00"/>
        <d v="2019-09-09T00:00:00"/>
        <d v="2019-09-10T00:00:00"/>
        <d v="2019-09-11T00:00:00"/>
        <d v="2019-09-12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1T00:00:00"/>
        <d v="2019-09-22T00:00:00"/>
        <d v="2019-09-23T00:00:00"/>
        <d v="2019-09-24T00:00:00"/>
        <d v="2019-09-25T00:00:00"/>
        <d v="2019-09-26T00:00:00"/>
        <d v="2019-09-27T00:00:00"/>
        <d v="2019-09-28T00:00:00"/>
        <d v="2019-09-29T00:00:00"/>
        <d v="2019-09-30T00:00:00"/>
        <d v="2019-10-01T00:00:00"/>
        <d v="2019-10-02T00:00:00"/>
        <d v="2019-10-03T00:00:00"/>
        <d v="2019-10-04T00:00:00"/>
        <d v="2019-10-05T00:00:00"/>
        <d v="2019-10-06T00:00:00"/>
        <d v="2019-10-07T00:00:00"/>
        <d v="2019-10-08T00:00:00"/>
        <d v="2019-10-09T00:00:00"/>
        <d v="2019-10-10T00:00:00"/>
        <d v="2019-10-11T00:00:00"/>
        <d v="2019-10-12T00:00:00"/>
        <d v="2019-10-13T00:00:00"/>
        <d v="2019-10-14T00:00:00"/>
        <d v="2019-10-15T00:00:00"/>
        <d v="2019-10-16T00:00:00"/>
        <d v="2019-10-17T00:00:00"/>
        <d v="2019-10-18T00:00:00"/>
        <d v="2019-10-19T00:00:00"/>
        <d v="2019-10-20T00:00:00"/>
        <d v="2019-10-21T00:00:00"/>
        <d v="2019-10-22T00:00:00"/>
        <d v="2019-10-23T00:00:00"/>
        <d v="2019-10-24T00:00:00"/>
        <d v="2019-10-25T00:00:00"/>
        <d v="2019-10-26T00:00:00"/>
        <d v="2019-10-27T00:00:00"/>
        <d v="2019-10-28T00:00:00"/>
        <d v="2019-10-29T00:00:00"/>
        <d v="2019-10-30T00:00:00"/>
        <d v="2019-10-31T00:00:00"/>
        <d v="2019-11-01T00:00:00"/>
        <d v="2019-11-02T00:00:00"/>
        <d v="2019-11-03T00:00:00"/>
        <d v="2019-11-04T00:00:00"/>
        <d v="2019-11-05T00:00:00"/>
        <d v="2019-11-06T00:00:00"/>
        <d v="2019-11-07T00:00:00"/>
        <d v="2019-11-08T00:00:00"/>
        <d v="2019-11-09T00:00:00"/>
        <d v="2019-11-10T00:00:00"/>
        <d v="2019-11-11T00:00:00"/>
        <d v="2019-11-12T00:00:00"/>
        <d v="2019-11-13T00:00:00"/>
        <d v="2019-11-14T00:00:00"/>
        <d v="2019-11-15T00:00:00"/>
        <d v="2019-11-16T00:00:00"/>
        <d v="2019-11-17T00:00:00"/>
        <d v="2019-11-18T00:00:00"/>
        <d v="2019-11-19T00:00:00"/>
        <d v="2019-11-20T00:00:00"/>
        <d v="2019-11-21T00:00:00"/>
        <d v="2019-11-22T00:00:00"/>
        <d v="2019-11-23T00:00:00"/>
        <d v="2019-11-24T00:00:00"/>
        <d v="2019-11-25T00:00:00"/>
        <d v="2019-11-26T00:00:00"/>
        <d v="2019-11-27T00:00:00"/>
        <d v="2019-11-28T00:00:00"/>
        <d v="2019-11-29T00:00:00"/>
        <d v="2019-11-30T00:00:00"/>
        <d v="2019-12-01T00:00:00"/>
        <d v="2019-12-02T00:00:00"/>
        <d v="2019-12-03T00:00:00"/>
        <d v="2019-12-04T00:00:00"/>
        <d v="2019-12-05T00:00:00"/>
        <d v="2019-12-06T00:00:00"/>
        <d v="2019-12-07T00:00:00"/>
        <d v="2019-12-08T00:00:00"/>
        <d v="2019-12-09T00:00:00"/>
        <d v="2019-12-10T00:00:00"/>
        <d v="2019-12-11T00:00:00"/>
        <d v="2019-12-12T00:00:00"/>
        <d v="2019-12-13T00:00:00"/>
        <d v="2019-12-14T00:00:00"/>
        <d v="2019-12-15T00:00:00"/>
        <d v="2019-12-16T00:00:00"/>
        <d v="2019-12-17T00:00:00"/>
        <d v="2019-12-18T00:00:00"/>
        <d v="2019-12-19T00:00:00"/>
        <d v="2019-12-20T00:00:00"/>
        <d v="2019-12-21T00:00:00"/>
        <d v="2019-12-22T00:00:00"/>
        <d v="2019-12-23T00:00:00"/>
      </sharedItems>
      <fieldGroup par="19" base="15">
        <rangePr groupBy="days" startDate="2019-01-31T00:00:00" endDate="2019-12-24T00:00:00"/>
        <groupItems count="368">
          <s v="&lt;2019-01-31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j"/>
          <s v="02-maj"/>
          <s v="03-maj"/>
          <s v="04-maj"/>
          <s v="05-maj"/>
          <s v="06-maj"/>
          <s v="07-maj"/>
          <s v="08-maj"/>
          <s v="09-maj"/>
          <s v="10-maj"/>
          <s v="11-maj"/>
          <s v="12-maj"/>
          <s v="13-maj"/>
          <s v="14-maj"/>
          <s v="15-maj"/>
          <s v="16-maj"/>
          <s v="17-maj"/>
          <s v="18-maj"/>
          <s v="19-maj"/>
          <s v="20-maj"/>
          <s v="21-maj"/>
          <s v="22-maj"/>
          <s v="23-maj"/>
          <s v="24-maj"/>
          <s v="25-maj"/>
          <s v="26-maj"/>
          <s v="27-maj"/>
          <s v="28-maj"/>
          <s v="29-maj"/>
          <s v="30-maj"/>
          <s v="31-maj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kt"/>
          <s v="02-okt"/>
          <s v="03-okt"/>
          <s v="04-okt"/>
          <s v="05-okt"/>
          <s v="06-okt"/>
          <s v="07-okt"/>
          <s v="08-okt"/>
          <s v="09-okt"/>
          <s v="10-okt"/>
          <s v="11-okt"/>
          <s v="12-okt"/>
          <s v="13-okt"/>
          <s v="14-okt"/>
          <s v="15-okt"/>
          <s v="16-okt"/>
          <s v="17-okt"/>
          <s v="18-okt"/>
          <s v="19-okt"/>
          <s v="20-okt"/>
          <s v="21-okt"/>
          <s v="22-okt"/>
          <s v="23-okt"/>
          <s v="24-okt"/>
          <s v="25-okt"/>
          <s v="26-okt"/>
          <s v="27-okt"/>
          <s v="28-okt"/>
          <s v="29-okt"/>
          <s v="30-okt"/>
          <s v="31-ok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2019-12-24"/>
        </groupItems>
      </fieldGroup>
    </cacheField>
    <cacheField name="År" numFmtId="0">
      <sharedItems containsSemiMixedTypes="0" containsString="0" containsNumber="1" containsInteger="1" minValue="2019" maxValue="2019" count="1">
        <n v="2019"/>
      </sharedItems>
    </cacheField>
    <cacheField name="Månad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Dag" numFmtId="0">
      <sharedItems containsSemiMixedTypes="0" containsString="0" containsNumber="1" containsInteger="1" minValue="1" maxValue="31"/>
    </cacheField>
    <cacheField name="Månader" numFmtId="0" databaseField="0">
      <fieldGroup base="15">
        <rangePr groupBy="months" startDate="2019-01-31T00:00:00" endDate="2019-12-24T00:00:00"/>
        <groupItems count="14">
          <s v="&lt;2019-01-31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2019-12-24"/>
        </groupItems>
      </fieldGroup>
    </cacheField>
  </cacheFields>
  <extLst>
    <ext xmlns:x14="http://schemas.microsoft.com/office/spreadsheetml/2009/9/main" uri="{725AE2AE-9491-48be-B2B4-4EB974FC3084}">
      <x14:pivotCacheDefinition pivotCacheId="1232038030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Författare" refreshedDate="43601.405738425929" createdVersion="5" refreshedVersion="6" minRefreshableVersion="3" recordCount="0" supportSubquery="1" supportAdvancedDrill="1" xr:uid="{AC7082F3-2FE8-4D21-97F7-8F000E02CC49}">
  <cacheSource type="external" connectionId="2"/>
  <cacheFields count="6">
    <cacheField name="[Measures].[Summan av Belopp]" caption="Summan av Belopp" numFmtId="0" hierarchy="34" level="32767"/>
    <cacheField name="[Tbl_Ansvar].[Objekt].[Objekt]" caption="Objekt" numFmtId="0" hierarchy="9" level="1">
      <sharedItems count="5">
        <s v="Chefens"/>
        <s v="Ekonomi"/>
        <s v="Avdelningen Blomman"/>
        <s v="Avdelningen Fröet"/>
        <s v="Avdelningen Solstrålen"/>
      </sharedItems>
    </cacheField>
    <cacheField name="[Tbl_Ansvar].[Administratör].[Administratör]" caption="Administratör" numFmtId="0" hierarchy="10" level="1">
      <sharedItems count="2">
        <s v="Aisha Mohammed"/>
        <s v="Maria Andersson"/>
      </sharedItems>
    </cacheField>
    <cacheField name="[Kalender].[Datumhierarki].[År]" caption="År" numFmtId="0" hierarchy="2" level="1">
      <sharedItems containsSemiMixedTypes="0" containsString="0" containsNumber="1" containsInteger="1" minValue="2019" maxValue="2019" count="1">
        <n v="2019"/>
      </sharedItems>
      <extLst>
        <ext xmlns:x15="http://schemas.microsoft.com/office/spreadsheetml/2010/11/main" uri="{4F2E5C28-24EA-4eb8-9CBF-B6C8F9C3D259}">
          <x15:cachedUniqueNames>
            <x15:cachedUniqueName index="0" name="[Kalender].[Datumhierarki].[År].&amp;[2019]"/>
          </x15:cachedUniqueNames>
        </ext>
      </extLst>
    </cacheField>
    <cacheField name="[Kalender].[Datumhierarki].[Månad]" caption="Månad" numFmtId="0" hierarchy="2" level="2">
      <sharedItems count="12">
        <s v="januari"/>
        <s v="februari"/>
        <s v="mars"/>
        <s v="april"/>
        <s v="maj"/>
        <s v="juni"/>
        <s v="juli"/>
        <s v="augusti"/>
        <s v="september"/>
        <s v="oktober"/>
        <s v="november"/>
        <s v="december"/>
      </sharedItems>
      <extLst>
        <ext xmlns:x15="http://schemas.microsoft.com/office/spreadsheetml/2010/11/main" uri="{4F2E5C28-24EA-4eb8-9CBF-B6C8F9C3D259}">
          <x15:cachedUniqueNames>
            <x15:cachedUniqueName index="0" name="[Kalender].[Datumhierarki].[Månad].&amp;[januari]"/>
            <x15:cachedUniqueName index="1" name="[Kalender].[Datumhierarki].[Månad].&amp;[februari]"/>
            <x15:cachedUniqueName index="2" name="[Kalender].[Datumhierarki].[Månad].&amp;[mars]"/>
            <x15:cachedUniqueName index="3" name="[Kalender].[Datumhierarki].[Månad].&amp;[april]"/>
            <x15:cachedUniqueName index="4" name="[Kalender].[Datumhierarki].[Månad].&amp;[maj]"/>
            <x15:cachedUniqueName index="5" name="[Kalender].[Datumhierarki].[Månad].&amp;[juni]"/>
            <x15:cachedUniqueName index="6" name="[Kalender].[Datumhierarki].[Månad].&amp;[juli]"/>
            <x15:cachedUniqueName index="7" name="[Kalender].[Datumhierarki].[Månad].&amp;[augusti]"/>
            <x15:cachedUniqueName index="8" name="[Kalender].[Datumhierarki].[Månad].&amp;[september]"/>
            <x15:cachedUniqueName index="9" name="[Kalender].[Datumhierarki].[Månad].&amp;[oktober]"/>
            <x15:cachedUniqueName index="10" name="[Kalender].[Datumhierarki].[Månad].&amp;[november]"/>
            <x15:cachedUniqueName index="11" name="[Kalender].[Datumhierarki].[Månad].&amp;[december]"/>
          </x15:cachedUniqueNames>
        </ext>
      </extLst>
    </cacheField>
    <cacheField name="[Kalender].[Datumhierarki].[DateColumn]" caption="DateColumn" numFmtId="0" hierarchy="2" level="3">
      <sharedItems containsSemiMixedTypes="0" containsNonDate="0" containsString="0"/>
    </cacheField>
  </cacheFields>
  <cacheHierarchies count="35">
    <cacheHierarchy uniqueName="[Kalender].[Date]" caption="Date" attribute="1" time="1" keyAttribute="1" defaultMemberUniqueName="[Kalender].[Date].[All]" allUniqueName="[Kalender].[Date].[All]" dimensionUniqueName="[Kalender]" displayFolder="" count="0" memberValueDatatype="7" unbalanced="0"/>
    <cacheHierarchy uniqueName="[Kalender].[År]" caption="År" attribute="1" time="1" defaultMemberUniqueName="[Kalender].[År].[All]" allUniqueName="[Kalender].[År].[All]" dimensionUniqueName="[Kalender]" displayFolder="" count="0" memberValueDatatype="20" unbalanced="0"/>
    <cacheHierarchy uniqueName="[Kalender].[Datumhierarki]" caption="Datumhierarki" time="1" defaultMemberUniqueName="[Kalender].[Datumhierarki].[All]" allUniqueName="[Kalender].[Datumhierarki].[All]" dimensionUniqueName="[Kalender]" displayFolder="" count="4" unbalanced="0">
      <fieldsUsage count="4">
        <fieldUsage x="-1"/>
        <fieldUsage x="3"/>
        <fieldUsage x="4"/>
        <fieldUsage x="5"/>
      </fieldsUsage>
    </cacheHierarchy>
    <cacheHierarchy uniqueName="[Kalender].[Månadsnummer]" caption="Månadsnummer" attribute="1" time="1" defaultMemberUniqueName="[Kalender].[Månadsnummer].[All]" allUniqueName="[Kalender].[Månadsnummer].[All]" dimensionUniqueName="[Kalender]" displayFolder="" count="0" memberValueDatatype="20" unbalanced="0"/>
    <cacheHierarchy uniqueName="[Kalender].[Månad]" caption="Månad" attribute="1" time="1" defaultMemberUniqueName="[Kalender].[Månad].[All]" allUniqueName="[Kalender].[Månad].[All]" dimensionUniqueName="[Kalender]" displayFolder="" count="0" memberValueDatatype="130" unbalanced="0"/>
    <cacheHierarchy uniqueName="[Kalender].[MMM-ÅÅÅÅ]" caption="MMM-ÅÅÅÅ" attribute="1" time="1" defaultMemberUniqueName="[Kalender].[MMM-ÅÅÅÅ].[All]" allUniqueName="[Kalender].[MMM-ÅÅÅÅ].[All]" dimensionUniqueName="[Kalender]" displayFolder="" count="0" memberValueDatatype="130" unbalanced="0"/>
    <cacheHierarchy uniqueName="[Kalender].[Nummer för dag i veckan]" caption="Nummer för dag i veckan" attribute="1" time="1" defaultMemberUniqueName="[Kalender].[Nummer för dag i veckan].[All]" allUniqueName="[Kalender].[Nummer för dag i veckan].[All]" dimensionUniqueName="[Kalender]" displayFolder="" count="0" memberValueDatatype="20" unbalanced="0"/>
    <cacheHierarchy uniqueName="[Kalender].[Dag i veckan]" caption="Dag i veckan" attribute="1" time="1" defaultMemberUniqueName="[Kalender].[Dag i veckan].[All]" allUniqueName="[Kalender].[Dag i veckan].[All]" dimensionUniqueName="[Kalender]" displayFolder="" count="0" memberValueDatatype="130" unbalanced="0"/>
    <cacheHierarchy uniqueName="[Tbl_Ansvar].[Ansvar]" caption="Ansvar" attribute="1" defaultMemberUniqueName="[Tbl_Ansvar].[Ansvar].[All]" allUniqueName="[Tbl_Ansvar].[Ansvar].[All]" dimensionUniqueName="[Tbl_Ansvar]" displayFolder="" count="0" memberValueDatatype="130" unbalanced="0"/>
    <cacheHierarchy uniqueName="[Tbl_Ansvar].[Objekt]" caption="Objekt" attribute="1" defaultMemberUniqueName="[Tbl_Ansvar].[Objekt].[All]" allUniqueName="[Tbl_Ansvar].[Objekt].[All]" dimensionUniqueName="[Tbl_Ansvar]" displayFolder="" count="2" memberValueDatatype="130" unbalanced="0">
      <fieldsUsage count="2">
        <fieldUsage x="-1"/>
        <fieldUsage x="1"/>
      </fieldsUsage>
    </cacheHierarchy>
    <cacheHierarchy uniqueName="[Tbl_Ansvar].[Administratör]" caption="Administratör" attribute="1" defaultMemberUniqueName="[Tbl_Ansvar].[Administratör].[All]" allUniqueName="[Tbl_Ansvar].[Administratör].[All]" dimensionUniqueName="[Tbl_Ansvar]" displayFolder="" count="2" memberValueDatatype="130" unbalanced="0">
      <fieldsUsage count="2">
        <fieldUsage x="-1"/>
        <fieldUsage x="2"/>
      </fieldsUsage>
    </cacheHierarchy>
    <cacheHierarchy uniqueName="[Tbl_Ansvar].[Mottagarkod]" caption="Mottagarkod" attribute="1" defaultMemberUniqueName="[Tbl_Ansvar].[Mottagarkod].[All]" allUniqueName="[Tbl_Ansvar].[Mottagarkod].[All]" dimensionUniqueName="[Tbl_Ansvar]" displayFolder="" count="0" memberValueDatatype="130" unbalanced="0"/>
    <cacheHierarchy uniqueName="[Tbl_Ansvar].[Chef]" caption="Chef" attribute="1" defaultMemberUniqueName="[Tbl_Ansvar].[Chef].[All]" allUniqueName="[Tbl_Ansvar].[Chef].[All]" dimensionUniqueName="[Tbl_Ansvar]" displayFolder="" count="0" memberValueDatatype="130" unbalanced="0"/>
    <cacheHierarchy uniqueName="[Tbl_Ansvar].[Verksamhetsekonom]" caption="Verksamhetsekonom" attribute="1" defaultMemberUniqueName="[Tbl_Ansvar].[Verksamhetsekonom].[All]" allUniqueName="[Tbl_Ansvar].[Verksamhetsekonom].[All]" dimensionUniqueName="[Tbl_Ansvar]" displayFolder="" count="0" memberValueDatatype="130" unbalanced="0"/>
    <cacheHierarchy uniqueName="[Tbl_Ansvar].[Områdeschef/Sektorschef]" caption="Områdeschef/Sektorschef" attribute="1" defaultMemberUniqueName="[Tbl_Ansvar].[Områdeschef/Sektorschef].[All]" allUniqueName="[Tbl_Ansvar].[Områdeschef/Sektorschef].[All]" dimensionUniqueName="[Tbl_Ansvar]" displayFolder="" count="0" memberValueDatatype="130" unbalanced="0"/>
    <cacheHierarchy uniqueName="[Tbl_Ansvar].[Sektor]" caption="Sektor" attribute="1" defaultMemberUniqueName="[Tbl_Ansvar].[Sektor].[All]" allUniqueName="[Tbl_Ansvar].[Sektor].[All]" dimensionUniqueName="[Tbl_Ansvar]" displayFolder="" count="0" memberValueDatatype="130" unbalanced="0"/>
    <cacheHierarchy uniqueName="[Tbl_Transaktion4].[Vertyp]" caption="Vertyp" attribute="1" defaultMemberUniqueName="[Tbl_Transaktion4].[Vertyp].[All]" allUniqueName="[Tbl_Transaktion4].[Vertyp].[All]" dimensionUniqueName="[Tbl_Transaktion4]" displayFolder="" count="0" memberValueDatatype="130" unbalanced="0"/>
    <cacheHierarchy uniqueName="[Tbl_Transaktion4].[Verifikationsnummer]" caption="Verifikationsnummer" attribute="1" defaultMemberUniqueName="[Tbl_Transaktion4].[Verifikationsnummer].[All]" allUniqueName="[Tbl_Transaktion4].[Verifikationsnummer].[All]" dimensionUniqueName="[Tbl_Transaktion4]" displayFolder="" count="0" memberValueDatatype="5" unbalanced="0"/>
    <cacheHierarchy uniqueName="[Tbl_Transaktion4].[Transaktionstext]" caption="Transaktionstext" attribute="1" defaultMemberUniqueName="[Tbl_Transaktion4].[Transaktionstext].[All]" allUniqueName="[Tbl_Transaktion4].[Transaktionstext].[All]" dimensionUniqueName="[Tbl_Transaktion4]" displayFolder="" count="0" memberValueDatatype="130" unbalanced="0"/>
    <cacheHierarchy uniqueName="[Tbl_Transaktion4].[Konto]" caption="Konto" attribute="1" defaultMemberUniqueName="[Tbl_Transaktion4].[Konto].[All]" allUniqueName="[Tbl_Transaktion4].[Konto].[All]" dimensionUniqueName="[Tbl_Transaktion4]" displayFolder="" count="0" memberValueDatatype="20" unbalanced="0"/>
    <cacheHierarchy uniqueName="[Tbl_Transaktion4].[Ansvar]" caption="Ansvar" attribute="1" defaultMemberUniqueName="[Tbl_Transaktion4].[Ansvar].[All]" allUniqueName="[Tbl_Transaktion4].[Ansvar].[All]" dimensionUniqueName="[Tbl_Transaktion4]" displayFolder="" count="0" memberValueDatatype="130" unbalanced="0"/>
    <cacheHierarchy uniqueName="[Tbl_Transaktion4].[Projekt]" caption="Projekt" attribute="1" defaultMemberUniqueName="[Tbl_Transaktion4].[Projekt].[All]" allUniqueName="[Tbl_Transaktion4].[Projekt].[All]" dimensionUniqueName="[Tbl_Transaktion4]" displayFolder="" count="0" memberValueDatatype="130" unbalanced="0"/>
    <cacheHierarchy uniqueName="[Tbl_Transaktion4].[Spec/Anl]" caption="Spec/Anl" attribute="1" defaultMemberUniqueName="[Tbl_Transaktion4].[Spec/Anl].[All]" allUniqueName="[Tbl_Transaktion4].[Spec/Anl].[All]" dimensionUniqueName="[Tbl_Transaktion4]" displayFolder="" count="0" memberValueDatatype="130" unbalanced="0"/>
    <cacheHierarchy uniqueName="[Tbl_Transaktion4].[AktAO]" caption="AktAO" attribute="1" defaultMemberUniqueName="[Tbl_Transaktion4].[AktAO].[All]" allUniqueName="[Tbl_Transaktion4].[AktAO].[All]" dimensionUniqueName="[Tbl_Transaktion4]" displayFolder="" count="0" memberValueDatatype="130" unbalanced="0"/>
    <cacheHierarchy uniqueName="[Tbl_Transaktion4].[Objekt]" caption="Objekt" attribute="1" defaultMemberUniqueName="[Tbl_Transaktion4].[Objekt].[All]" allUniqueName="[Tbl_Transaktion4].[Objekt].[All]" dimensionUniqueName="[Tbl_Transaktion4]" displayFolder="" count="0" memberValueDatatype="130" unbalanced="0"/>
    <cacheHierarchy uniqueName="[Tbl_Transaktion4].[Verksamhet]" caption="Verksamhet" attribute="1" defaultMemberUniqueName="[Tbl_Transaktion4].[Verksamhet].[All]" allUniqueName="[Tbl_Transaktion4].[Verksamhet].[All]" dimensionUniqueName="[Tbl_Transaktion4]" displayFolder="" count="0" memberValueDatatype="130" unbalanced="0"/>
    <cacheHierarchy uniqueName="[Tbl_Transaktion4].[Motpart]" caption="Motpart" attribute="1" defaultMemberUniqueName="[Tbl_Transaktion4].[Motpart].[All]" allUniqueName="[Tbl_Transaktion4].[Motpart].[All]" dimensionUniqueName="[Tbl_Transaktion4]" displayFolder="" count="0" memberValueDatatype="130" unbalanced="0"/>
    <cacheHierarchy uniqueName="[Tbl_Transaktion4].[Belopp]" caption="Belopp" attribute="1" defaultMemberUniqueName="[Tbl_Transaktion4].[Belopp].[All]" allUniqueName="[Tbl_Transaktion4].[Belopp].[All]" dimensionUniqueName="[Tbl_Transaktion4]" displayFolder="" count="0" memberValueDatatype="5" unbalanced="0"/>
    <cacheHierarchy uniqueName="[Tbl_Transaktion4].[Fakturanr]" caption="Fakturanr" attribute="1" defaultMemberUniqueName="[Tbl_Transaktion4].[Fakturanr].[All]" allUniqueName="[Tbl_Transaktion4].[Fakturanr].[All]" dimensionUniqueName="[Tbl_Transaktion4]" displayFolder="" count="0" memberValueDatatype="5" unbalanced="0"/>
    <cacheHierarchy uniqueName="[Tbl_Transaktion4].[Bokföringsdatum]" caption="Bokföringsdatum" attribute="1" time="1" defaultMemberUniqueName="[Tbl_Transaktion4].[Bokföringsdatum].[All]" allUniqueName="[Tbl_Transaktion4].[Bokföringsdatum].[All]" dimensionUniqueName="[Tbl_Transaktion4]" displayFolder="" count="0" memberValueDatatype="7" unbalanced="0"/>
    <cacheHierarchy uniqueName="[Measures].[__XL_Count Tbl_Transaktion4]" caption="__XL_Count Tbl_Transaktion4" measure="1" displayFolder="" measureGroup="Tbl_Transaktion4" count="0" hidden="1"/>
    <cacheHierarchy uniqueName="[Measures].[__XL_Count Tbl_Ansvar]" caption="__XL_Count Tbl_Ansvar" measure="1" displayFolder="" measureGroup="Tbl_Ansvar" count="0" hidden="1"/>
    <cacheHierarchy uniqueName="[Measures].[__XL_Count Kalender]" caption="__XL_Count Kalender" measure="1" displayFolder="" measureGroup="Kalender" count="0" hidden="1"/>
    <cacheHierarchy uniqueName="[Measures].[__Inga mått har definierats]" caption="__Inga mått har definierats" measure="1" displayFolder="" count="0" hidden="1"/>
    <cacheHierarchy uniqueName="[Measures].[Summan av Belopp]" caption="Summan av Belopp" measure="1" displayFolder="" measureGroup="Tbl_Transaktion4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27"/>
        </ext>
      </extLst>
    </cacheHierarchy>
  </cacheHierarchies>
  <kpis count="0"/>
  <dimensions count="4">
    <dimension name="Kalender" uniqueName="[Kalender]" caption="Kalender"/>
    <dimension measure="1" name="Measures" uniqueName="[Measures]" caption="Measures"/>
    <dimension name="Tbl_Ansvar" uniqueName="[Tbl_Ansvar]" caption="Tbl_Ansvar"/>
    <dimension name="Tbl_Transaktion4" uniqueName="[Tbl_Transaktion4]" caption="Tbl_Transaktion4"/>
  </dimensions>
  <measureGroups count="3">
    <measureGroup name="Kalender" caption="Kalender"/>
    <measureGroup name="Tbl_Ansvar" caption="Tbl_Ansvar"/>
    <measureGroup name="Tbl_Transaktion4" caption="Tbl_Transaktion4"/>
  </measureGroups>
  <maps count="5">
    <map measureGroup="0" dimension="0"/>
    <map measureGroup="1" dimension="2"/>
    <map measureGroup="2" dimension="0"/>
    <map measureGroup="2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s v="B3"/>
    <n v="2807248.372317363"/>
    <s v="Redovisning inga underlag"/>
    <n v="6610"/>
    <s v="13X4460"/>
    <x v="0"/>
    <x v="0"/>
    <m/>
    <s v="ANT13"/>
    <m/>
    <m/>
    <s v="Å100"/>
    <s v="ZZZZ"/>
    <n v="1101.1935027713841"/>
    <m/>
    <x v="0"/>
    <x v="0"/>
    <x v="0"/>
    <n v="31"/>
  </r>
  <r>
    <s v="B3"/>
    <n v="4491549.9615358599"/>
    <s v="Redovisning inga underlag"/>
    <n v="6610"/>
    <s v="13X4450"/>
    <x v="1"/>
    <x v="0"/>
    <m/>
    <s v="ANT13"/>
    <m/>
    <m/>
    <s v="Å100"/>
    <s v="ZZZZ"/>
    <n v="1000.4466040245718"/>
    <m/>
    <x v="0"/>
    <x v="0"/>
    <x v="0"/>
    <n v="31"/>
  </r>
  <r>
    <s v="B3"/>
    <n v="4491549.9615358599"/>
    <s v="Redovisning inga underlag"/>
    <n v="6610"/>
    <s v="13X4460"/>
    <x v="0"/>
    <x v="0"/>
    <m/>
    <s v="ANT13"/>
    <m/>
    <m/>
    <s v="Å100"/>
    <s v="ZZZZ"/>
    <n v="1250.5485295568351"/>
    <m/>
    <x v="0"/>
    <x v="0"/>
    <x v="0"/>
    <n v="31"/>
  </r>
  <r>
    <s v="B3"/>
    <n v="8960549.8630516846"/>
    <s v="Redovisningar 2"/>
    <n v="6610"/>
    <s v="13X4450"/>
    <x v="1"/>
    <x v="0"/>
    <m/>
    <s v="HMT123"/>
    <m/>
    <s v="B12067"/>
    <s v="Å100"/>
    <s v="ZZZZ"/>
    <n v="-2499.5309839586344"/>
    <m/>
    <x v="0"/>
    <x v="0"/>
    <x v="0"/>
    <n v="31"/>
  </r>
  <r>
    <s v="GT"/>
    <n v="912408394.70611382"/>
    <s v="Jobbiga bolaget"/>
    <n v="6610"/>
    <s v="13X4450"/>
    <x v="1"/>
    <x v="0"/>
    <m/>
    <m/>
    <s v="ÅZ10"/>
    <m/>
    <s v="Ä450"/>
    <s v="YYYY"/>
    <n v="22011.523539087328"/>
    <n v="2161271166"/>
    <x v="0"/>
    <x v="0"/>
    <x v="0"/>
    <n v="31"/>
  </r>
  <r>
    <s v="B3"/>
    <n v="1412854.1067506801"/>
    <s v="Redovisning inga underlag 2"/>
    <n v="8890"/>
    <s v="13X4450"/>
    <x v="1"/>
    <x v="0"/>
    <m/>
    <m/>
    <m/>
    <m/>
    <s v="Ä100"/>
    <s v="ZZZZ"/>
    <n v="-186927.22338656877"/>
    <m/>
    <x v="0"/>
    <x v="0"/>
    <x v="0"/>
    <n v="31"/>
  </r>
  <r>
    <s v="B3"/>
    <n v="3439806.2313167914"/>
    <s v="Redovisning eller bokföring?"/>
    <n v="8890"/>
    <s v="13X4460"/>
    <x v="0"/>
    <x v="0"/>
    <m/>
    <m/>
    <s v="ÅZ10"/>
    <m/>
    <s v="Ä450"/>
    <s v="ZZZZ"/>
    <n v="-29449.17253937311"/>
    <m/>
    <x v="0"/>
    <x v="0"/>
    <x v="0"/>
    <n v="31"/>
  </r>
  <r>
    <s v="B3"/>
    <n v="3439806.2313167914"/>
    <s v="Fel intäkter"/>
    <n v="8890"/>
    <s v="13X4450"/>
    <x v="1"/>
    <x v="0"/>
    <m/>
    <m/>
    <s v="ÅZ10"/>
    <m/>
    <s v="Ä450"/>
    <s v="ZZZZ"/>
    <n v="-128649.03914437606"/>
    <m/>
    <x v="0"/>
    <x v="0"/>
    <x v="0"/>
    <n v="31"/>
  </r>
  <r>
    <s v="B3"/>
    <n v="3439806.2313167914"/>
    <s v="Fel intäkter"/>
    <n v="8890"/>
    <s v="13X4460"/>
    <x v="0"/>
    <x v="0"/>
    <m/>
    <m/>
    <s v="ÅZ10"/>
    <m/>
    <s v="Ä450"/>
    <s v="ZZZZ"/>
    <n v="-139499.54740063613"/>
    <m/>
    <x v="0"/>
    <x v="0"/>
    <x v="0"/>
    <n v="31"/>
  </r>
  <r>
    <s v="B3"/>
    <n v="3439806.2313167914"/>
    <s v="Rätt kostnader"/>
    <n v="3310"/>
    <s v="13X4450"/>
    <x v="1"/>
    <x v="0"/>
    <m/>
    <m/>
    <s v="ÅZ10"/>
    <m/>
    <s v="Ä450"/>
    <s v="ZZZZ"/>
    <n v="-41849.355628292673"/>
    <m/>
    <x v="0"/>
    <x v="0"/>
    <x v="0"/>
    <n v="31"/>
  </r>
  <r>
    <s v="B3"/>
    <n v="3439806.2313167914"/>
    <s v="Fel intäkter"/>
    <n v="3310"/>
    <s v="13X4450"/>
    <x v="1"/>
    <x v="0"/>
    <m/>
    <m/>
    <s v="ÅZ10"/>
    <m/>
    <s v="Ä450"/>
    <s v="ZZZZ"/>
    <n v="4150.452906149354"/>
    <m/>
    <x v="0"/>
    <x v="0"/>
    <x v="0"/>
    <n v="31"/>
  </r>
  <r>
    <s v="FEL"/>
    <n v="16774790.700852737"/>
    <s v="Periodisera 111122"/>
    <n v="8890"/>
    <s v="13X4450"/>
    <x v="1"/>
    <x v="0"/>
    <m/>
    <m/>
    <m/>
    <s v="B12067"/>
    <s v="Å100"/>
    <s v="ZZZZ"/>
    <n v="7353.0893096063901"/>
    <n v="56905000437"/>
    <x v="0"/>
    <x v="0"/>
    <x v="0"/>
    <n v="31"/>
  </r>
  <r>
    <s v="FEL"/>
    <n v="6475677.7626240049"/>
    <s v="Periodisera 333311"/>
    <n v="8890"/>
    <s v="13X4450"/>
    <x v="1"/>
    <x v="0"/>
    <m/>
    <m/>
    <m/>
    <s v="B12067"/>
    <s v="Å100"/>
    <s v="ZZZZ"/>
    <n v="14705.681205821662"/>
    <n v="41648251193"/>
    <x v="0"/>
    <x v="0"/>
    <x v="0"/>
    <n v="31"/>
  </r>
  <r>
    <s v="GT"/>
    <n v="1098065630.3949189"/>
    <s v="Lokalbolaget"/>
    <n v="8890"/>
    <s v="13X4450"/>
    <x v="1"/>
    <x v="0"/>
    <m/>
    <m/>
    <m/>
    <m/>
    <s v="Ö100"/>
    <s v="YYYY"/>
    <n v="2253.7476795438192"/>
    <n v="59854911978"/>
    <x v="0"/>
    <x v="0"/>
    <x v="0"/>
    <n v="31"/>
  </r>
  <r>
    <s v="GT"/>
    <n v="254472627.51398191"/>
    <s v="Energibolaget"/>
    <n v="7899"/>
    <s v="13X4410"/>
    <x v="2"/>
    <x v="0"/>
    <m/>
    <m/>
    <m/>
    <m/>
    <s v="Å100"/>
    <s v="ZZZZ"/>
    <n v="208.77144545009503"/>
    <n v="330611284547"/>
    <x v="0"/>
    <x v="0"/>
    <x v="0"/>
    <n v="31"/>
  </r>
  <r>
    <s v="GT"/>
    <n v="34614802.793750279"/>
    <s v="Energibolaget"/>
    <n v="7899"/>
    <s v="13X4450"/>
    <x v="1"/>
    <x v="0"/>
    <m/>
    <m/>
    <m/>
    <m/>
    <s v="Å100"/>
    <s v="ZZZZ"/>
    <n v="127.88476878791971"/>
    <n v="374756188492"/>
    <x v="0"/>
    <x v="0"/>
    <x v="0"/>
    <n v="31"/>
  </r>
  <r>
    <s v="GT"/>
    <n v="855476349.68077028"/>
    <s v="Energibolaget"/>
    <n v="7899"/>
    <s v="13X4460"/>
    <x v="0"/>
    <x v="0"/>
    <m/>
    <m/>
    <m/>
    <m/>
    <s v="Å100"/>
    <s v="YYYY"/>
    <n v="271.40518088616454"/>
    <n v="427922938776"/>
    <x v="0"/>
    <x v="0"/>
    <x v="0"/>
    <n v="31"/>
  </r>
  <r>
    <s v="GT"/>
    <n v="650082066.65709126"/>
    <s v="Energibolaget"/>
    <n v="7899"/>
    <s v="13X4460"/>
    <x v="0"/>
    <x v="0"/>
    <m/>
    <m/>
    <m/>
    <m/>
    <s v="Z330"/>
    <s v="ZZZZ"/>
    <n v="58.216240438462769"/>
    <m/>
    <x v="0"/>
    <x v="0"/>
    <x v="0"/>
    <n v="31"/>
  </r>
  <r>
    <s v="GT"/>
    <n v="730278391.73558104"/>
    <s v="Energibolaget"/>
    <n v="7899"/>
    <s v="13X4450"/>
    <x v="1"/>
    <x v="0"/>
    <m/>
    <m/>
    <m/>
    <m/>
    <s v="Å100"/>
    <s v="YYYY"/>
    <n v="205.19382273632053"/>
    <m/>
    <x v="0"/>
    <x v="0"/>
    <x v="0"/>
    <n v="31"/>
  </r>
  <r>
    <s v="GT"/>
    <n v="791538733.49865103"/>
    <s v="Energibolaget"/>
    <n v="7899"/>
    <s v="13X4450"/>
    <x v="1"/>
    <x v="0"/>
    <m/>
    <m/>
    <m/>
    <m/>
    <s v="Z330"/>
    <s v="YYYY"/>
    <n v="211.20562192134179"/>
    <m/>
    <x v="0"/>
    <x v="0"/>
    <x v="0"/>
    <n v="31"/>
  </r>
  <r>
    <s v="GT"/>
    <n v="843220752.31890345"/>
    <s v="Energibolaget"/>
    <n v="7899"/>
    <s v="13X4460"/>
    <x v="0"/>
    <x v="0"/>
    <m/>
    <m/>
    <m/>
    <m/>
    <s v="Å100"/>
    <s v="YYYY"/>
    <n v="67.415007158677852"/>
    <m/>
    <x v="0"/>
    <x v="0"/>
    <x v="0"/>
    <n v="31"/>
  </r>
  <r>
    <s v="GT"/>
    <n v="981104255.57125735"/>
    <s v="Energibolaget"/>
    <n v="7899"/>
    <s v="13X4450"/>
    <x v="1"/>
    <x v="0"/>
    <m/>
    <m/>
    <m/>
    <m/>
    <s v="Å100"/>
    <s v="YYYY"/>
    <n v="145.76740029822196"/>
    <m/>
    <x v="0"/>
    <x v="0"/>
    <x v="0"/>
    <n v="31"/>
  </r>
  <r>
    <s v="GT"/>
    <n v="1025517481.0039601"/>
    <s v="Energibolaget"/>
    <n v="7899"/>
    <s v="13X4450"/>
    <x v="1"/>
    <x v="0"/>
    <m/>
    <m/>
    <m/>
    <m/>
    <s v="Z330"/>
    <s v="YYYY"/>
    <n v="260.52440180421132"/>
    <m/>
    <x v="0"/>
    <x v="0"/>
    <x v="0"/>
    <n v="31"/>
  </r>
  <r>
    <s v="GT"/>
    <n v="657584317.78046095"/>
    <s v="Bensinbolaget"/>
    <n v="7899"/>
    <s v="13X4460"/>
    <x v="0"/>
    <x v="0"/>
    <m/>
    <m/>
    <m/>
    <m/>
    <s v="Ö100"/>
    <s v="ZZZZ"/>
    <n v="774.40316658095128"/>
    <n v="3184353927"/>
    <x v="0"/>
    <x v="0"/>
    <x v="0"/>
    <n v="31"/>
  </r>
  <r>
    <s v="GT"/>
    <n v="1010287653.2093558"/>
    <s v="Bensinbolaget"/>
    <n v="7899"/>
    <s v="13X4450"/>
    <x v="1"/>
    <x v="0"/>
    <m/>
    <m/>
    <m/>
    <m/>
    <s v="Ö100"/>
    <s v="YYYY"/>
    <n v="167.04070438581343"/>
    <n v="10121352580"/>
    <x v="0"/>
    <x v="0"/>
    <x v="0"/>
    <n v="31"/>
  </r>
  <r>
    <s v="GT"/>
    <n v="1256356341.4469039"/>
    <s v="Bensinbolaget"/>
    <n v="7899"/>
    <s v="13X4460"/>
    <x v="0"/>
    <x v="0"/>
    <m/>
    <m/>
    <m/>
    <m/>
    <s v="Ö100"/>
    <s v="YYYY"/>
    <n v="547.33948428942142"/>
    <n v="10232250257"/>
    <x v="0"/>
    <x v="0"/>
    <x v="0"/>
    <n v="31"/>
  </r>
  <r>
    <s v="GT"/>
    <n v="523186845.38171363"/>
    <s v="Leasingbolaget"/>
    <n v="7897"/>
    <s v="13X4450"/>
    <x v="1"/>
    <x v="0"/>
    <m/>
    <m/>
    <m/>
    <m/>
    <s v="Ö100"/>
    <s v="ZZZZ"/>
    <n v="69.382377727493235"/>
    <n v="3017387293"/>
    <x v="0"/>
    <x v="0"/>
    <x v="0"/>
    <n v="31"/>
  </r>
  <r>
    <s v="GT"/>
    <n v="270398506.87035114"/>
    <s v="Leasingbolaget"/>
    <n v="7897"/>
    <s v="13X4450"/>
    <x v="1"/>
    <x v="0"/>
    <m/>
    <m/>
    <m/>
    <m/>
    <s v="Ö100"/>
    <s v="ZZZZ"/>
    <n v="301.22219009911834"/>
    <n v="14484604"/>
    <x v="0"/>
    <x v="0"/>
    <x v="0"/>
    <n v="31"/>
  </r>
  <r>
    <s v="GT"/>
    <n v="52341631.566381104"/>
    <s v="Leasingbolaget"/>
    <n v="7897"/>
    <s v="13X4450"/>
    <x v="1"/>
    <x v="0"/>
    <m/>
    <m/>
    <m/>
    <m/>
    <s v="Ö100"/>
    <s v="ZZZZ"/>
    <n v="284.9208608778552"/>
    <n v="92053625"/>
    <x v="0"/>
    <x v="0"/>
    <x v="0"/>
    <n v="31"/>
  </r>
  <r>
    <s v="GT"/>
    <n v="993794966.89416754"/>
    <s v="Leasingbolaget"/>
    <n v="7897"/>
    <s v="13X4450"/>
    <x v="1"/>
    <x v="0"/>
    <m/>
    <m/>
    <m/>
    <m/>
    <s v="Ö100"/>
    <s v="YYYY"/>
    <n v="370.51505990421026"/>
    <n v="834255644"/>
    <x v="0"/>
    <x v="0"/>
    <x v="0"/>
    <n v="31"/>
  </r>
  <r>
    <s v="GT"/>
    <n v="561626169.80291283"/>
    <s v="Leasingbolaget"/>
    <n v="7897"/>
    <s v="13X4450"/>
    <x v="1"/>
    <x v="0"/>
    <m/>
    <m/>
    <m/>
    <m/>
    <s v="Ö100"/>
    <s v="ZZZZ"/>
    <n v="290.95136544478868"/>
    <n v="1371287047"/>
    <x v="0"/>
    <x v="0"/>
    <x v="0"/>
    <n v="31"/>
  </r>
  <r>
    <s v="GT"/>
    <n v="649917765.27795219"/>
    <s v="Leasingbolaget"/>
    <n v="7897"/>
    <s v="13X4460"/>
    <x v="0"/>
    <x v="0"/>
    <m/>
    <m/>
    <m/>
    <m/>
    <s v="Å100"/>
    <s v="ZZZZ"/>
    <n v="186.50727907627734"/>
    <n v="1541755402"/>
    <x v="0"/>
    <x v="0"/>
    <x v="0"/>
    <n v="31"/>
  </r>
  <r>
    <s v="GT"/>
    <n v="335829880.54819024"/>
    <s v="Leasingbolaget"/>
    <n v="7897"/>
    <s v="13X4450"/>
    <x v="1"/>
    <x v="0"/>
    <m/>
    <m/>
    <m/>
    <m/>
    <s v="Ö100"/>
    <s v="ZZZZ"/>
    <n v="810.82372926697212"/>
    <n v="2231889719"/>
    <x v="0"/>
    <x v="0"/>
    <x v="0"/>
    <n v="31"/>
  </r>
  <r>
    <s v="GT"/>
    <n v="682439883.92289329"/>
    <s v="Leasingbolaget"/>
    <n v="7897"/>
    <s v="13X4450"/>
    <x v="1"/>
    <x v="0"/>
    <m/>
    <m/>
    <m/>
    <m/>
    <s v="Ö100"/>
    <s v="ZZZZ"/>
    <n v="247.86903489422627"/>
    <n v="2513865153"/>
    <x v="0"/>
    <x v="0"/>
    <x v="0"/>
    <n v="31"/>
  </r>
  <r>
    <s v="GT"/>
    <n v="649917765.27795219"/>
    <s v="Leasingbolaget"/>
    <n v="7897"/>
    <s v="13X4460"/>
    <x v="0"/>
    <x v="0"/>
    <m/>
    <m/>
    <m/>
    <m/>
    <s v="Å100"/>
    <s v="ZZZZ"/>
    <n v="185.10295264739725"/>
    <n v="2514074859"/>
    <x v="0"/>
    <x v="0"/>
    <x v="0"/>
    <n v="31"/>
  </r>
  <r>
    <s v="GT"/>
    <n v="1239245412.482928"/>
    <s v="Leasingbolaget"/>
    <n v="7897"/>
    <s v="13X4460"/>
    <x v="0"/>
    <x v="0"/>
    <m/>
    <m/>
    <m/>
    <m/>
    <s v="Ö100"/>
    <s v="YYYY"/>
    <n v="268.8401938806806"/>
    <n v="2520674682"/>
    <x v="0"/>
    <x v="0"/>
    <x v="0"/>
    <n v="31"/>
  </r>
  <r>
    <s v="GT"/>
    <n v="457281823.42091948"/>
    <s v="Leasingbolaget"/>
    <n v="7897"/>
    <s v="13X4450"/>
    <x v="1"/>
    <x v="0"/>
    <m/>
    <m/>
    <m/>
    <m/>
    <s v="Ö100"/>
    <s v="ZZZZ"/>
    <n v="1261.0438223419333"/>
    <n v="2983335297"/>
    <x v="0"/>
    <x v="0"/>
    <x v="0"/>
    <n v="31"/>
  </r>
  <r>
    <s v="GT"/>
    <n v="391423653.4637273"/>
    <s v="Leasingbolaget"/>
    <n v="7897"/>
    <s v="13X4450"/>
    <x v="1"/>
    <x v="0"/>
    <m/>
    <m/>
    <m/>
    <m/>
    <s v="Ö100"/>
    <s v="ZZZZ"/>
    <n v="1197.2222147975624"/>
    <n v="3275329546"/>
    <x v="0"/>
    <x v="0"/>
    <x v="0"/>
    <n v="31"/>
  </r>
  <r>
    <s v="GT"/>
    <n v="511503019.15396643"/>
    <s v="Leasingbolaget"/>
    <n v="7897"/>
    <s v="13X4450"/>
    <x v="1"/>
    <x v="0"/>
    <m/>
    <m/>
    <m/>
    <m/>
    <s v="Ö100"/>
    <s v="ZZZZ"/>
    <n v="205.88478363512476"/>
    <n v="4458706126"/>
    <x v="0"/>
    <x v="0"/>
    <x v="0"/>
    <n v="31"/>
  </r>
  <r>
    <s v="GT"/>
    <n v="953774683.86778152"/>
    <s v="Leasingbolaget"/>
    <n v="7897"/>
    <s v="13X4450"/>
    <x v="1"/>
    <x v="0"/>
    <m/>
    <m/>
    <m/>
    <m/>
    <s v="Ö100"/>
    <s v="YYYY"/>
    <n v="560.25636342202858"/>
    <n v="5264345837"/>
    <x v="0"/>
    <x v="0"/>
    <x v="0"/>
    <n v="31"/>
  </r>
  <r>
    <s v="GT"/>
    <n v="160951059.44463727"/>
    <s v="Leasingbolaget"/>
    <n v="7897"/>
    <s v="13X4450"/>
    <x v="1"/>
    <x v="0"/>
    <m/>
    <m/>
    <m/>
    <m/>
    <s v="Å100"/>
    <s v="ZZZZ"/>
    <n v="901.41365078030583"/>
    <n v="5306025311"/>
    <x v="0"/>
    <x v="0"/>
    <x v="0"/>
    <n v="31"/>
  </r>
  <r>
    <s v="GT"/>
    <n v="809042758.4841758"/>
    <s v="Leasingbolaget"/>
    <n v="7897"/>
    <s v="13X4450"/>
    <x v="1"/>
    <x v="0"/>
    <m/>
    <m/>
    <m/>
    <m/>
    <s v="Ö100"/>
    <s v="YYYY"/>
    <n v="174.26800535186223"/>
    <n v="5589452923"/>
    <x v="0"/>
    <x v="0"/>
    <x v="0"/>
    <n v="31"/>
  </r>
  <r>
    <s v="GT"/>
    <n v="1175952840.5475442"/>
    <s v="Leasingbolaget"/>
    <n v="7897"/>
    <s v="13X4450"/>
    <x v="1"/>
    <x v="0"/>
    <m/>
    <m/>
    <m/>
    <m/>
    <s v="Ö100"/>
    <s v="YYYY"/>
    <n v="412.28246998044131"/>
    <n v="7016457055"/>
    <x v="0"/>
    <x v="0"/>
    <x v="0"/>
    <n v="31"/>
  </r>
  <r>
    <s v="GT"/>
    <n v="392180561.73343146"/>
    <s v="Leasingbolaget"/>
    <n v="7897"/>
    <s v="13X4450"/>
    <x v="1"/>
    <x v="0"/>
    <m/>
    <m/>
    <m/>
    <m/>
    <s v="Ö100"/>
    <s v="ZZZZ"/>
    <n v="629.24735350428102"/>
    <n v="7734460534"/>
    <x v="0"/>
    <x v="0"/>
    <x v="0"/>
    <n v="31"/>
  </r>
  <r>
    <s v="GT"/>
    <n v="1118663471.0243363"/>
    <s v="Leasingbolaget"/>
    <n v="7897"/>
    <s v="13X4450"/>
    <x v="1"/>
    <x v="0"/>
    <m/>
    <m/>
    <m/>
    <m/>
    <s v="Ö100"/>
    <s v="YYYY"/>
    <n v="403.8501517725748"/>
    <n v="8336806722"/>
    <x v="0"/>
    <x v="0"/>
    <x v="0"/>
    <n v="31"/>
  </r>
  <r>
    <s v="GT"/>
    <n v="651795372.28675032"/>
    <s v="Leasingbolaget"/>
    <n v="7897"/>
    <s v="13X4460"/>
    <x v="0"/>
    <x v="0"/>
    <m/>
    <m/>
    <m/>
    <m/>
    <s v="Ö100"/>
    <s v="ZZZZ"/>
    <n v="1050.6067016092643"/>
    <n v="8520649610"/>
    <x v="0"/>
    <x v="0"/>
    <x v="0"/>
    <n v="31"/>
  </r>
  <r>
    <s v="GT"/>
    <n v="235893648.13534892"/>
    <s v="Leasingbolaget"/>
    <n v="7897"/>
    <s v="13X4450"/>
    <x v="1"/>
    <x v="0"/>
    <m/>
    <m/>
    <m/>
    <m/>
    <s v="Ö100"/>
    <s v="ZZZZ"/>
    <n v="774.5798740523328"/>
    <n v="9474859400"/>
    <x v="0"/>
    <x v="0"/>
    <x v="0"/>
    <n v="31"/>
  </r>
  <r>
    <s v="GT"/>
    <n v="985065054.2443738"/>
    <s v="Leasingbolaget"/>
    <n v="7897"/>
    <s v="13X4450"/>
    <x v="1"/>
    <x v="0"/>
    <m/>
    <m/>
    <m/>
    <m/>
    <s v="Ö100"/>
    <s v="YYYY"/>
    <n v="685.7777457484251"/>
    <n v="9935731897"/>
    <x v="0"/>
    <x v="0"/>
    <x v="0"/>
    <n v="31"/>
  </r>
  <r>
    <s v="GT"/>
    <n v="317552716.71608251"/>
    <s v="Leasingbolaget"/>
    <n v="7897"/>
    <s v="13X4460"/>
    <x v="0"/>
    <x v="0"/>
    <m/>
    <m/>
    <m/>
    <m/>
    <s v="Ö100"/>
    <s v="ZZZZ"/>
    <n v="516.10859513718196"/>
    <n v="10197281732"/>
    <x v="0"/>
    <x v="0"/>
    <x v="0"/>
    <n v="31"/>
  </r>
  <r>
    <s v="GT"/>
    <n v="1126951941.3243792"/>
    <s v="Leasingbolaget"/>
    <n v="7897"/>
    <s v="13X4450"/>
    <x v="1"/>
    <x v="0"/>
    <m/>
    <m/>
    <m/>
    <m/>
    <s v="Ö100"/>
    <s v="YYYY"/>
    <n v="174.5284855254493"/>
    <n v="10242141449"/>
    <x v="0"/>
    <x v="0"/>
    <x v="0"/>
    <n v="31"/>
  </r>
  <r>
    <s v="GT"/>
    <n v="167980021.38459906"/>
    <s v="Leasingbolaget"/>
    <n v="7897"/>
    <s v="13X4450"/>
    <x v="1"/>
    <x v="0"/>
    <m/>
    <m/>
    <m/>
    <m/>
    <s v="Ö100"/>
    <s v="ZZZZ"/>
    <n v="290.86296161429067"/>
    <n v="11067134044"/>
    <x v="0"/>
    <x v="0"/>
    <x v="0"/>
    <n v="31"/>
  </r>
  <r>
    <s v="GT"/>
    <n v="417091050.08079851"/>
    <s v="Leasingbolaget"/>
    <n v="7897"/>
    <s v="13X4450"/>
    <x v="1"/>
    <x v="0"/>
    <m/>
    <m/>
    <m/>
    <m/>
    <s v="Ö100"/>
    <s v="ZZZZ"/>
    <n v="412.08090090363521"/>
    <n v="11728310398"/>
    <x v="0"/>
    <x v="0"/>
    <x v="0"/>
    <n v="31"/>
  </r>
  <r>
    <s v="GT"/>
    <n v="558554808.58712816"/>
    <s v="Leasingbolaget"/>
    <n v="7897"/>
    <s v="13X4450"/>
    <x v="1"/>
    <x v="0"/>
    <m/>
    <m/>
    <m/>
    <m/>
    <s v="Ö100"/>
    <s v="ZZZZ"/>
    <n v="285.37577534576201"/>
    <n v="12192341085"/>
    <x v="0"/>
    <x v="0"/>
    <x v="0"/>
    <n v="31"/>
  </r>
  <r>
    <s v="GT"/>
    <n v="1106102563.7390568"/>
    <s v="Leasingbolaget"/>
    <n v="7897"/>
    <s v="13X4450"/>
    <x v="1"/>
    <x v="0"/>
    <m/>
    <m/>
    <m/>
    <m/>
    <s v="Ö100"/>
    <s v="YYYY"/>
    <n v="258.5163252497955"/>
    <n v="12255091463"/>
    <x v="0"/>
    <x v="0"/>
    <x v="0"/>
    <n v="31"/>
  </r>
  <r>
    <s v="GT"/>
    <n v="891275531.59038544"/>
    <s v="Leasingbolaget"/>
    <n v="7896"/>
    <s v="13X4450"/>
    <x v="1"/>
    <x v="0"/>
    <m/>
    <m/>
    <m/>
    <m/>
    <s v="Ö100"/>
    <s v="YYYY"/>
    <n v="547.69043789441139"/>
    <n v="12461950252"/>
    <x v="0"/>
    <x v="0"/>
    <x v="0"/>
    <n v="31"/>
  </r>
  <r>
    <s v="GT"/>
    <n v="327760373.10262978"/>
    <s v="Leasingbolaget"/>
    <n v="7896"/>
    <s v="13X4460"/>
    <x v="0"/>
    <x v="0"/>
    <m/>
    <m/>
    <m/>
    <m/>
    <s v="Ö100"/>
    <s v="ZZZZ"/>
    <n v="258.37998319176819"/>
    <n v="12514717606"/>
    <x v="0"/>
    <x v="0"/>
    <x v="0"/>
    <n v="31"/>
  </r>
  <r>
    <s v="GT"/>
    <n v="876411710.76943481"/>
    <s v="Leasingbolaget"/>
    <n v="7896"/>
    <s v="13X4460"/>
    <x v="0"/>
    <x v="0"/>
    <m/>
    <m/>
    <m/>
    <m/>
    <s v="Ö100"/>
    <s v="YYYY"/>
    <n v="7842.2147576638108"/>
    <n v="12725654374"/>
    <x v="0"/>
    <x v="0"/>
    <x v="0"/>
    <n v="31"/>
  </r>
  <r>
    <s v="GT"/>
    <n v="880264649.62814546"/>
    <s v="Leasingbolaget"/>
    <n v="7896"/>
    <s v="13X4460"/>
    <x v="0"/>
    <x v="0"/>
    <m/>
    <m/>
    <m/>
    <m/>
    <s v="Ö100"/>
    <s v="YYYY"/>
    <n v="335.01446790007185"/>
    <n v="13230781456"/>
    <x v="0"/>
    <x v="0"/>
    <x v="0"/>
    <n v="31"/>
  </r>
  <r>
    <s v="GT"/>
    <n v="1032737147.8270378"/>
    <s v="Leasingbolaget"/>
    <n v="7896"/>
    <s v="13X4450"/>
    <x v="1"/>
    <x v="0"/>
    <m/>
    <m/>
    <m/>
    <m/>
    <s v="Ö100"/>
    <s v="YYYY"/>
    <n v="2116.0387377543898"/>
    <n v="14044056339"/>
    <x v="0"/>
    <x v="0"/>
    <x v="0"/>
    <n v="31"/>
  </r>
  <r>
    <s v="GT"/>
    <n v="572684484.67307746"/>
    <s v="Leasingbolaget"/>
    <n v="7896"/>
    <s v="13X4450"/>
    <x v="1"/>
    <x v="0"/>
    <m/>
    <m/>
    <m/>
    <m/>
    <s v="Ö100"/>
    <s v="ZZZZ"/>
    <n v="1281.2410905408335"/>
    <n v="14835824560"/>
    <x v="0"/>
    <x v="0"/>
    <x v="0"/>
    <n v="31"/>
  </r>
  <r>
    <s v="GT"/>
    <n v="34985145.318108819"/>
    <s v="Leasingbolaget"/>
    <n v="7896"/>
    <s v="13X4450"/>
    <x v="1"/>
    <x v="0"/>
    <m/>
    <m/>
    <m/>
    <m/>
    <s v="Ö100"/>
    <s v="ZZZZ"/>
    <n v="625.79762785290109"/>
    <n v="1601865606"/>
    <x v="0"/>
    <x v="0"/>
    <x v="0"/>
    <n v="31"/>
  </r>
  <r>
    <s v="GT"/>
    <n v="844713684.87410867"/>
    <s v="Leasingbolaget"/>
    <n v="7896"/>
    <s v="13X4460"/>
    <x v="0"/>
    <x v="0"/>
    <m/>
    <m/>
    <m/>
    <m/>
    <s v="Ö100"/>
    <s v="YYYY"/>
    <n v="101.84499509177013"/>
    <n v="2055258208"/>
    <x v="1"/>
    <x v="0"/>
    <x v="1"/>
    <n v="28"/>
  </r>
  <r>
    <s v="GT"/>
    <n v="1067001795.7348562"/>
    <s v="Leasingbolaget"/>
    <n v="7896"/>
    <s v="13X4450"/>
    <x v="1"/>
    <x v="0"/>
    <m/>
    <m/>
    <m/>
    <m/>
    <s v="Ö100"/>
    <s v="YYYY"/>
    <n v="244.27515828579629"/>
    <n v="11151351244"/>
    <x v="1"/>
    <x v="0"/>
    <x v="1"/>
    <n v="28"/>
  </r>
  <r>
    <s v="GT"/>
    <n v="509301695.1866076"/>
    <s v="Leasingbolaget"/>
    <n v="7896"/>
    <s v="13X4450"/>
    <x v="1"/>
    <x v="0"/>
    <m/>
    <m/>
    <m/>
    <m/>
    <s v="Ö100"/>
    <s v="ZZZZ"/>
    <n v="906.53994112180374"/>
    <n v="11710171227"/>
    <x v="1"/>
    <x v="0"/>
    <x v="1"/>
    <n v="28"/>
  </r>
  <r>
    <s v="GT"/>
    <n v="788324287.72025943"/>
    <s v="Leasingbolaget"/>
    <n v="7896"/>
    <s v="13X4450"/>
    <x v="1"/>
    <x v="0"/>
    <m/>
    <m/>
    <m/>
    <m/>
    <s v="Ö100"/>
    <s v="YYYY"/>
    <n v="425.69797115937132"/>
    <n v="13205815076"/>
    <x v="1"/>
    <x v="0"/>
    <x v="1"/>
    <n v="28"/>
  </r>
  <r>
    <s v="GT"/>
    <n v="685483511.41729689"/>
    <s v="Leasingbolaget"/>
    <n v="7896"/>
    <s v="13X4450"/>
    <x v="1"/>
    <x v="0"/>
    <m/>
    <m/>
    <m/>
    <m/>
    <s v="Ö100"/>
    <s v="ZZZZ"/>
    <n v="73.802280390883254"/>
    <n v="14920651388"/>
    <x v="1"/>
    <x v="0"/>
    <x v="1"/>
    <n v="28"/>
  </r>
  <r>
    <s v="GT"/>
    <n v="554417787.41340888"/>
    <s v="Leasingbolaget"/>
    <n v="7896"/>
    <s v="13X4450"/>
    <x v="1"/>
    <x v="0"/>
    <m/>
    <m/>
    <m/>
    <m/>
    <s v="Å100"/>
    <s v="ZZZZ"/>
    <n v="203.4203548925062"/>
    <n v="4184617859"/>
    <x v="1"/>
    <x v="0"/>
    <x v="1"/>
    <n v="28"/>
  </r>
  <r>
    <s v="GT"/>
    <n v="619589931.47333753"/>
    <s v="Telefonbolaget"/>
    <n v="8890"/>
    <s v="13X4450"/>
    <x v="1"/>
    <x v="0"/>
    <m/>
    <m/>
    <m/>
    <m/>
    <s v="Ö100"/>
    <s v="ZZZZ"/>
    <n v="4795.794067164351"/>
    <n v="7078188"/>
    <x v="1"/>
    <x v="0"/>
    <x v="1"/>
    <n v="28"/>
  </r>
  <r>
    <s v="GT"/>
    <n v="598681483.37706053"/>
    <s v="IT bolaget"/>
    <n v="5999"/>
    <s v="13X4450"/>
    <x v="1"/>
    <x v="0"/>
    <m/>
    <m/>
    <m/>
    <m/>
    <s v="Å100"/>
    <s v="ZZZZ"/>
    <n v="35.770077107242315"/>
    <n v="2589500"/>
    <x v="1"/>
    <x v="0"/>
    <x v="1"/>
    <n v="28"/>
  </r>
  <r>
    <s v="GT"/>
    <n v="598681483.37706053"/>
    <s v="IT bolaget"/>
    <n v="5999"/>
    <s v="13X4450"/>
    <x v="1"/>
    <x v="0"/>
    <m/>
    <m/>
    <m/>
    <m/>
    <s v="Å100"/>
    <s v="ZZZZ"/>
    <n v="535.36092603738291"/>
    <n v="4686884"/>
    <x v="1"/>
    <x v="0"/>
    <x v="1"/>
    <n v="28"/>
  </r>
  <r>
    <s v="GT"/>
    <n v="732224523.25630176"/>
    <s v="IT bolaget"/>
    <n v="5999"/>
    <s v="13X4450"/>
    <x v="1"/>
    <x v="0"/>
    <m/>
    <m/>
    <m/>
    <m/>
    <s v="Å100"/>
    <s v="YYYY"/>
    <n v="5968.5216348237227"/>
    <n v="24111759"/>
    <x v="1"/>
    <x v="0"/>
    <x v="1"/>
    <n v="28"/>
  </r>
  <r>
    <s v="GT"/>
    <n v="901055598.57429385"/>
    <s v="IT bolaget"/>
    <n v="5999"/>
    <s v="13X4450"/>
    <x v="1"/>
    <x v="0"/>
    <m/>
    <m/>
    <m/>
    <m/>
    <s v="Ö100"/>
    <s v="YYYY"/>
    <n v="239.59887350051491"/>
    <n v="139739840658"/>
    <x v="1"/>
    <x v="0"/>
    <x v="1"/>
    <n v="28"/>
  </r>
  <r>
    <s v="GT"/>
    <n v="330186569.45306432"/>
    <s v="Kaffebolaget"/>
    <n v="5999"/>
    <s v="13X4460"/>
    <x v="0"/>
    <x v="0"/>
    <m/>
    <m/>
    <m/>
    <m/>
    <s v="Ö100"/>
    <s v="ZZZZ"/>
    <n v="-246.19588229643639"/>
    <n v="496642450590"/>
    <x v="1"/>
    <x v="0"/>
    <x v="1"/>
    <n v="28"/>
  </r>
  <r>
    <s v="GT"/>
    <n v="950946099.75694311"/>
    <s v="IT bolaget"/>
    <n v="5999"/>
    <s v="13X4490"/>
    <x v="3"/>
    <x v="1"/>
    <m/>
    <m/>
    <m/>
    <m/>
    <s v="Å100"/>
    <s v="YYYY"/>
    <n v="1135.7908828547825"/>
    <n v="69726"/>
    <x v="1"/>
    <x v="0"/>
    <x v="1"/>
    <n v="28"/>
  </r>
  <r>
    <s v="GT"/>
    <n v="1273227994.6317651"/>
    <s v="IT bolaget"/>
    <n v="5999"/>
    <s v="13X4450"/>
    <x v="1"/>
    <x v="0"/>
    <m/>
    <m/>
    <m/>
    <m/>
    <s v="Å100"/>
    <s v="YYYY"/>
    <n v="3321.3287768508308"/>
    <n v="26459344"/>
    <x v="1"/>
    <x v="0"/>
    <x v="1"/>
    <n v="28"/>
  </r>
  <r>
    <s v="GT"/>
    <n v="845969121.8605628"/>
    <s v="Kaffebolaget"/>
    <n v="5999"/>
    <s v="13X4460"/>
    <x v="0"/>
    <x v="0"/>
    <m/>
    <m/>
    <m/>
    <m/>
    <s v="Ö100"/>
    <s v="YYYY"/>
    <n v="870.90773568250358"/>
    <n v="831273"/>
    <x v="1"/>
    <x v="0"/>
    <x v="1"/>
    <n v="28"/>
  </r>
  <r>
    <s v="GT"/>
    <n v="368891479.58374226"/>
    <s v="Kaffebolaget"/>
    <n v="5999"/>
    <s v="13X4450"/>
    <x v="1"/>
    <x v="0"/>
    <m/>
    <m/>
    <m/>
    <m/>
    <s v="Ö100"/>
    <s v="ZZZZ"/>
    <n v="547.39958776900073"/>
    <n v="838504"/>
    <x v="1"/>
    <x v="0"/>
    <x v="1"/>
    <n v="28"/>
  </r>
  <r>
    <s v="GT"/>
    <n v="1273227994.6317651"/>
    <s v="IT bolaget"/>
    <n v="5999"/>
    <s v="13X4490"/>
    <x v="3"/>
    <x v="1"/>
    <m/>
    <m/>
    <m/>
    <m/>
    <s v="Å100"/>
    <s v="YYYY"/>
    <n v="866.07668523397251"/>
    <n v="18690601"/>
    <x v="1"/>
    <x v="0"/>
    <x v="1"/>
    <n v="28"/>
  </r>
  <r>
    <s v="GT"/>
    <n v="1192032484.3161283"/>
    <s v="Matbolaget"/>
    <n v="6666"/>
    <s v="13X4490"/>
    <x v="3"/>
    <x v="1"/>
    <m/>
    <m/>
    <m/>
    <m/>
    <s v="Å100"/>
    <s v="YYYY"/>
    <n v="435.73952509054817"/>
    <n v="363414"/>
    <x v="1"/>
    <x v="0"/>
    <x v="1"/>
    <n v="28"/>
  </r>
  <r>
    <s v="GT"/>
    <n v="443634479.59122068"/>
    <s v="Matbolaget"/>
    <n v="6666"/>
    <s v="13X4490"/>
    <x v="3"/>
    <x v="1"/>
    <m/>
    <m/>
    <m/>
    <m/>
    <s v="Å100"/>
    <s v="ZZZZ"/>
    <n v="227.39752255569562"/>
    <n v="36607196"/>
    <x v="1"/>
    <x v="0"/>
    <x v="1"/>
    <n v="28"/>
  </r>
  <r>
    <s v="GT"/>
    <n v="983698233.60296774"/>
    <s v="Matbolaget"/>
    <n v="6666"/>
    <s v="13X4490"/>
    <x v="3"/>
    <x v="1"/>
    <m/>
    <m/>
    <m/>
    <m/>
    <s v="Å100"/>
    <s v="YYYY"/>
    <n v="248.26599396950519"/>
    <n v="51405946"/>
    <x v="1"/>
    <x v="0"/>
    <x v="1"/>
    <n v="28"/>
  </r>
  <r>
    <s v="GT"/>
    <n v="515040109.49962157"/>
    <s v="Matbolaget"/>
    <n v="6666"/>
    <s v="13X4490"/>
    <x v="3"/>
    <x v="1"/>
    <m/>
    <m/>
    <m/>
    <m/>
    <s v="Å100"/>
    <s v="ZZZZ"/>
    <n v="582.22187114256121"/>
    <n v="1895615609"/>
    <x v="1"/>
    <x v="0"/>
    <x v="1"/>
    <n v="28"/>
  </r>
  <r>
    <s v="GT"/>
    <n v="633307559.92098653"/>
    <s v="Matbolaget"/>
    <n v="6666"/>
    <s v="13X4490"/>
    <x v="3"/>
    <x v="1"/>
    <m/>
    <m/>
    <m/>
    <m/>
    <s v="Å100"/>
    <s v="ZZZZ"/>
    <n v="566.22047849385103"/>
    <n v="2988463020"/>
    <x v="1"/>
    <x v="0"/>
    <x v="1"/>
    <n v="28"/>
  </r>
  <r>
    <s v="GT"/>
    <n v="362890899.2934863"/>
    <s v="Förbrukningsbolaget"/>
    <n v="6666"/>
    <s v="13X4490"/>
    <x v="3"/>
    <x v="1"/>
    <m/>
    <m/>
    <m/>
    <m/>
    <s v="Ö100"/>
    <s v="ZZZZ"/>
    <n v="419.47"/>
    <n v="473691"/>
    <x v="1"/>
    <x v="0"/>
    <x v="1"/>
    <n v="28"/>
  </r>
  <r>
    <s v="GT"/>
    <n v="150477132.45065758"/>
    <s v="IT bolaget"/>
    <n v="6666"/>
    <s v="13X4490"/>
    <x v="3"/>
    <x v="1"/>
    <m/>
    <m/>
    <m/>
    <m/>
    <s v="Ö100"/>
    <s v="ZZZZ"/>
    <n v="81.130083153203302"/>
    <n v="379169"/>
    <x v="1"/>
    <x v="0"/>
    <x v="1"/>
    <n v="28"/>
  </r>
  <r>
    <s v="B3"/>
    <n v="8960549.8630516846"/>
    <s v="Lägg ut"/>
    <n v="6666"/>
    <s v="13X4490"/>
    <x v="3"/>
    <x v="1"/>
    <m/>
    <s v="HMT123"/>
    <m/>
    <s v="B12067"/>
    <s v="Å100"/>
    <s v="ZZZZ"/>
    <n v="2501.2560986406361"/>
    <m/>
    <x v="1"/>
    <x v="0"/>
    <x v="1"/>
    <n v="28"/>
  </r>
  <r>
    <s v="GT"/>
    <n v="129995510.68440312"/>
    <s v="IT bolaget"/>
    <n v="6666"/>
    <s v="13X4490"/>
    <x v="3"/>
    <x v="1"/>
    <m/>
    <m/>
    <m/>
    <m/>
    <s v="Ö100"/>
    <s v="ZZZZ"/>
    <n v="459.93440785043248"/>
    <n v="101710"/>
    <x v="1"/>
    <x v="0"/>
    <x v="1"/>
    <n v="28"/>
  </r>
  <r>
    <s v="GT"/>
    <n v="600703038.04123676"/>
    <s v="IT bolaget"/>
    <n v="6666"/>
    <s v="13X4490"/>
    <x v="3"/>
    <x v="1"/>
    <m/>
    <m/>
    <m/>
    <m/>
    <s v="Ö100"/>
    <s v="ZZZZ"/>
    <n v="9151.2677625938013"/>
    <n v="140875"/>
    <x v="1"/>
    <x v="0"/>
    <x v="1"/>
    <n v="28"/>
  </r>
  <r>
    <s v="GT"/>
    <n v="385338479.0841589"/>
    <s v="Telefonbolaget"/>
    <n v="7777"/>
    <s v="13X4450"/>
    <x v="1"/>
    <x v="0"/>
    <m/>
    <m/>
    <m/>
    <m/>
    <s v="Z320"/>
    <s v="ZZZZ"/>
    <n v="2398.3218442938964"/>
    <n v="6132262"/>
    <x v="2"/>
    <x v="0"/>
    <x v="2"/>
    <n v="31"/>
  </r>
  <r>
    <s v="GT"/>
    <n v="1307861184.359865"/>
    <s v="Telefonbolaget"/>
    <n v="7777"/>
    <s v="13X4450"/>
    <x v="1"/>
    <x v="0"/>
    <m/>
    <m/>
    <m/>
    <m/>
    <s v="Ö100"/>
    <s v="YYYY"/>
    <n v="183.49349035790357"/>
    <n v="646443"/>
    <x v="2"/>
    <x v="0"/>
    <x v="2"/>
    <n v="31"/>
  </r>
  <r>
    <s v="GT"/>
    <n v="408045646.57873386"/>
    <s v="Telefonbolaget"/>
    <n v="7777"/>
    <s v="13X4450"/>
    <x v="1"/>
    <x v="0"/>
    <m/>
    <m/>
    <m/>
    <m/>
    <s v="Ö100"/>
    <s v="ZZZZ"/>
    <n v="182.21174679750212"/>
    <n v="13629368"/>
    <x v="2"/>
    <x v="0"/>
    <x v="2"/>
    <n v="31"/>
  </r>
  <r>
    <s v="GT"/>
    <n v="721466555.27283871"/>
    <s v="Telefonbolaget"/>
    <n v="7777"/>
    <s v="13X4450"/>
    <x v="1"/>
    <x v="0"/>
    <m/>
    <m/>
    <m/>
    <m/>
    <s v="Ö100"/>
    <s v="YYYY"/>
    <n v="182.67143821946331"/>
    <n v="21128548"/>
    <x v="2"/>
    <x v="0"/>
    <x v="2"/>
    <n v="31"/>
  </r>
  <r>
    <s v="GT"/>
    <n v="1171904241.9008851"/>
    <s v="Telefonbolaget"/>
    <n v="7777"/>
    <s v="13X4450"/>
    <x v="1"/>
    <x v="0"/>
    <m/>
    <m/>
    <m/>
    <m/>
    <s v="Ö100"/>
    <s v="YYYY"/>
    <n v="183.31289282149248"/>
    <n v="23607852"/>
    <x v="2"/>
    <x v="0"/>
    <x v="2"/>
    <n v="31"/>
  </r>
  <r>
    <s v="GT"/>
    <n v="446540210.5320105"/>
    <s v="Telefonbolaget"/>
    <n v="7777"/>
    <s v="13X4450"/>
    <x v="1"/>
    <x v="0"/>
    <m/>
    <m/>
    <m/>
    <m/>
    <s v="Ö100"/>
    <s v="ZZZZ"/>
    <n v="182.60767481472354"/>
    <n v="23828472"/>
    <x v="1"/>
    <x v="0"/>
    <x v="1"/>
    <n v="28"/>
  </r>
  <r>
    <s v="GT"/>
    <n v="563846281.75479484"/>
    <s v="Telefonbolaget"/>
    <n v="7777"/>
    <s v="13X4450"/>
    <x v="1"/>
    <x v="0"/>
    <m/>
    <m/>
    <m/>
    <m/>
    <s v="Ö100"/>
    <s v="ZZZZ"/>
    <n v="182.50880871551115"/>
    <n v="36833558"/>
    <x v="1"/>
    <x v="0"/>
    <x v="1"/>
    <n v="28"/>
  </r>
  <r>
    <s v="GT"/>
    <n v="753918762.21293163"/>
    <s v="Telefonbolaget"/>
    <n v="7777"/>
    <s v="13X4450"/>
    <x v="1"/>
    <x v="0"/>
    <m/>
    <m/>
    <m/>
    <m/>
    <s v="Ö100"/>
    <s v="YYYY"/>
    <n v="182.13759502710843"/>
    <n v="38694589"/>
    <x v="1"/>
    <x v="0"/>
    <x v="1"/>
    <n v="28"/>
  </r>
  <r>
    <s v="GT"/>
    <n v="823142705.58891535"/>
    <s v="Telefonbolaget"/>
    <n v="6666"/>
    <s v="13X4460"/>
    <x v="0"/>
    <x v="0"/>
    <m/>
    <m/>
    <m/>
    <m/>
    <s v="Ö100"/>
    <s v="YYYY"/>
    <n v="184.22011999290996"/>
    <n v="39640534"/>
    <x v="2"/>
    <x v="0"/>
    <x v="2"/>
    <n v="31"/>
  </r>
  <r>
    <s v="GT"/>
    <n v="391646269.80423898"/>
    <s v="Telefonbolaget"/>
    <n v="7777"/>
    <s v="13X4450"/>
    <x v="1"/>
    <x v="0"/>
    <m/>
    <m/>
    <m/>
    <m/>
    <s v="Ö100"/>
    <s v="ZZZZ"/>
    <n v="182.95745684196802"/>
    <n v="53901086"/>
    <x v="2"/>
    <x v="0"/>
    <x v="2"/>
    <n v="31"/>
  </r>
  <r>
    <s v="GT"/>
    <n v="291737279.65629107"/>
    <s v="Telefonbolaget"/>
    <n v="7777"/>
    <s v="13X4450"/>
    <x v="1"/>
    <x v="0"/>
    <m/>
    <m/>
    <m/>
    <m/>
    <s v="Ö100"/>
    <s v="ZZZZ"/>
    <n v="182.22739005343468"/>
    <n v="56504298"/>
    <x v="2"/>
    <x v="0"/>
    <x v="2"/>
    <n v="31"/>
  </r>
  <r>
    <s v="GT"/>
    <n v="107297034.22324869"/>
    <s v="Telefonbolaget"/>
    <n v="7777"/>
    <s v="13X4450"/>
    <x v="1"/>
    <x v="0"/>
    <m/>
    <m/>
    <m/>
    <m/>
    <s v="Ö100"/>
    <s v="ZZZZ"/>
    <n v="182.61500524833221"/>
    <n v="59800603"/>
    <x v="2"/>
    <x v="0"/>
    <x v="2"/>
    <n v="31"/>
  </r>
  <r>
    <s v="GT"/>
    <n v="227870236.6668559"/>
    <s v="Telefonbolaget"/>
    <n v="7777"/>
    <s v="13X4450"/>
    <x v="1"/>
    <x v="0"/>
    <m/>
    <m/>
    <m/>
    <m/>
    <s v="Ö100"/>
    <s v="ZZZZ"/>
    <n v="182.49721650370233"/>
    <n v="85199643"/>
    <x v="2"/>
    <x v="0"/>
    <x v="2"/>
    <n v="31"/>
  </r>
  <r>
    <s v="GT"/>
    <n v="1144709735.6274266"/>
    <s v="Telefonbolaget"/>
    <n v="7777"/>
    <s v="13X4450"/>
    <x v="1"/>
    <x v="0"/>
    <m/>
    <m/>
    <m/>
    <m/>
    <s v="Ö100"/>
    <s v="YYYY"/>
    <n v="184.12427893453281"/>
    <n v="88478746"/>
    <x v="2"/>
    <x v="0"/>
    <x v="2"/>
    <n v="31"/>
  </r>
  <r>
    <s v="GT"/>
    <n v="972762481.81828356"/>
    <s v="Telefonbolaget"/>
    <n v="7777"/>
    <s v="13X4450"/>
    <x v="1"/>
    <x v="0"/>
    <m/>
    <m/>
    <m/>
    <m/>
    <s v="Ö100"/>
    <s v="YYYY"/>
    <n v="182.87710868760266"/>
    <n v="89344843"/>
    <x v="2"/>
    <x v="0"/>
    <x v="2"/>
    <n v="31"/>
  </r>
  <r>
    <s v="GT"/>
    <n v="974901573.68230891"/>
    <s v="Telefonbolaget"/>
    <n v="7777"/>
    <s v="13X4450"/>
    <x v="1"/>
    <x v="0"/>
    <m/>
    <m/>
    <m/>
    <m/>
    <s v="Ö100"/>
    <s v="YYYY"/>
    <n v="182.96654309066082"/>
    <n v="106244986"/>
    <x v="2"/>
    <x v="0"/>
    <x v="2"/>
    <n v="31"/>
  </r>
  <r>
    <s v="GT"/>
    <n v="285394088.82458931"/>
    <s v="Telefonbolaget"/>
    <n v="7777"/>
    <s v="13X4450"/>
    <x v="1"/>
    <x v="0"/>
    <m/>
    <m/>
    <m/>
    <m/>
    <s v="Ö100"/>
    <s v="ZZZZ"/>
    <n v="183.40918770653258"/>
    <n v="113840607"/>
    <x v="1"/>
    <x v="0"/>
    <x v="1"/>
    <n v="28"/>
  </r>
  <r>
    <s v="GT"/>
    <n v="782744267.66147125"/>
    <s v="Telefonbolaget"/>
    <n v="7777"/>
    <s v="13X4450"/>
    <x v="1"/>
    <x v="0"/>
    <m/>
    <m/>
    <m/>
    <m/>
    <s v="Ö100"/>
    <s v="YYYY"/>
    <n v="183.38173823595272"/>
    <n v="113932315"/>
    <x v="2"/>
    <x v="0"/>
    <x v="2"/>
    <n v="31"/>
  </r>
  <r>
    <s v="GT"/>
    <n v="1299089267.7617989"/>
    <s v="Telefonbolaget"/>
    <n v="7777"/>
    <s v="13X4450"/>
    <x v="1"/>
    <x v="0"/>
    <m/>
    <m/>
    <m/>
    <m/>
    <s v="Ö100"/>
    <s v="YYYY"/>
    <n v="204.26346726047723"/>
    <n v="119998423"/>
    <x v="2"/>
    <x v="0"/>
    <x v="2"/>
    <n v="31"/>
  </r>
  <r>
    <s v="GT"/>
    <n v="118628363.45983237"/>
    <s v="Telefonbolaget"/>
    <n v="7777"/>
    <s v="13X4450"/>
    <x v="1"/>
    <x v="0"/>
    <m/>
    <m/>
    <m/>
    <m/>
    <s v="Ö100"/>
    <s v="ZZZZ"/>
    <n v="182.39588861561259"/>
    <n v="120066488"/>
    <x v="2"/>
    <x v="0"/>
    <x v="2"/>
    <n v="31"/>
  </r>
  <r>
    <s v="GT"/>
    <n v="331765413.69455349"/>
    <s v="Telefonbolaget"/>
    <n v="7777"/>
    <s v="13X4450"/>
    <x v="1"/>
    <x v="0"/>
    <m/>
    <m/>
    <m/>
    <m/>
    <s v="Ö100"/>
    <s v="ZZZZ"/>
    <n v="182.83835723151913"/>
    <n v="125295964"/>
    <x v="2"/>
    <x v="0"/>
    <x v="2"/>
    <n v="31"/>
  </r>
  <r>
    <s v="GT"/>
    <n v="794368103.84979963"/>
    <s v="Telefonbolaget"/>
    <n v="7777"/>
    <s v="13X4450"/>
    <x v="1"/>
    <x v="0"/>
    <m/>
    <m/>
    <m/>
    <m/>
    <s v="Ö100"/>
    <s v="YYYY"/>
    <n v="185.0866457155694"/>
    <n v="126887038"/>
    <x v="2"/>
    <x v="0"/>
    <x v="2"/>
    <n v="31"/>
  </r>
  <r>
    <s v="GT"/>
    <n v="1023701839.9626511"/>
    <s v="Telefonbolaget"/>
    <n v="7777"/>
    <s v="13X4450"/>
    <x v="1"/>
    <x v="0"/>
    <m/>
    <m/>
    <m/>
    <m/>
    <s v="Ö100"/>
    <s v="YYYY"/>
    <n v="182.3470597259481"/>
    <n v="135866780"/>
    <x v="2"/>
    <x v="0"/>
    <x v="2"/>
    <n v="31"/>
  </r>
  <r>
    <s v="GT"/>
    <n v="1067391213.0814868"/>
    <s v="Telefonbolaget"/>
    <n v="7777"/>
    <s v="13X4450"/>
    <x v="1"/>
    <x v="0"/>
    <m/>
    <m/>
    <m/>
    <m/>
    <s v="Ö100"/>
    <s v="YYYY"/>
    <n v="182.86021615572042"/>
    <n v="156480851"/>
    <x v="2"/>
    <x v="0"/>
    <x v="2"/>
    <n v="31"/>
  </r>
  <r>
    <s v="GT"/>
    <n v="301692363.85360706"/>
    <s v="Telefonbolaget"/>
    <n v="7777"/>
    <s v="13X4460"/>
    <x v="0"/>
    <x v="0"/>
    <m/>
    <m/>
    <m/>
    <m/>
    <s v="Ö100"/>
    <s v="ZZZZ"/>
    <n v="183.25910959023176"/>
    <n v="165258860"/>
    <x v="1"/>
    <x v="0"/>
    <x v="1"/>
    <n v="28"/>
  </r>
  <r>
    <s v="GT"/>
    <n v="897804138.41574931"/>
    <s v="Telefonbolaget"/>
    <n v="7777"/>
    <s v="13X4450"/>
    <x v="1"/>
    <x v="0"/>
    <m/>
    <m/>
    <m/>
    <m/>
    <s v="Ö100"/>
    <s v="YYYY"/>
    <n v="182.89839916548843"/>
    <n v="172472875"/>
    <x v="2"/>
    <x v="0"/>
    <x v="2"/>
    <n v="31"/>
  </r>
  <r>
    <s v="GT"/>
    <n v="703491331.89491129"/>
    <s v="Telefonbolaget"/>
    <n v="7777"/>
    <s v="13X4450"/>
    <x v="1"/>
    <x v="0"/>
    <m/>
    <m/>
    <m/>
    <m/>
    <s v="Ö100"/>
    <s v="YYYY"/>
    <n v="183.52253914691508"/>
    <n v="179354816"/>
    <x v="1"/>
    <x v="0"/>
    <x v="1"/>
    <n v="28"/>
  </r>
  <r>
    <s v="GT"/>
    <n v="420968747.7479912"/>
    <s v="Telefonbolaget"/>
    <n v="7777"/>
    <s v="13X4450"/>
    <x v="1"/>
    <x v="0"/>
    <m/>
    <m/>
    <m/>
    <m/>
    <s v="Ö100"/>
    <s v="ZZZZ"/>
    <n v="183.27768349053559"/>
    <n v="187007844"/>
    <x v="2"/>
    <x v="0"/>
    <x v="2"/>
    <n v="31"/>
  </r>
  <r>
    <s v="GT"/>
    <n v="384401370.04063964"/>
    <s v="Telefonbolaget"/>
    <n v="7777"/>
    <s v="13X4450"/>
    <x v="1"/>
    <x v="0"/>
    <m/>
    <m/>
    <m/>
    <m/>
    <s v="Ö100"/>
    <s v="ZZZZ"/>
    <n v="182.73124848107364"/>
    <n v="191870264"/>
    <x v="1"/>
    <x v="0"/>
    <x v="1"/>
    <n v="28"/>
  </r>
  <r>
    <s v="GT"/>
    <n v="1103781434.8304901"/>
    <s v="Telefonbolaget"/>
    <n v="7777"/>
    <s v="13X4450"/>
    <x v="1"/>
    <x v="0"/>
    <m/>
    <m/>
    <m/>
    <m/>
    <s v="Ö100"/>
    <s v="YYYY"/>
    <n v="182.5600531549961"/>
    <n v="197496937"/>
    <x v="1"/>
    <x v="0"/>
    <x v="1"/>
    <n v="28"/>
  </r>
  <r>
    <s v="GT"/>
    <n v="617340970.23284614"/>
    <s v="Telefonbolaget"/>
    <n v="7777"/>
    <s v="13X4450"/>
    <x v="1"/>
    <x v="0"/>
    <m/>
    <m/>
    <m/>
    <m/>
    <s v="Ö100"/>
    <s v="ZZZZ"/>
    <n v="183.69265465252465"/>
    <n v="208426428"/>
    <x v="1"/>
    <x v="0"/>
    <x v="1"/>
    <n v="28"/>
  </r>
  <r>
    <s v="GT"/>
    <n v="644199645.46807623"/>
    <s v="Telefonbolaget"/>
    <n v="7777"/>
    <s v="13X4450"/>
    <x v="1"/>
    <x v="0"/>
    <m/>
    <m/>
    <m/>
    <m/>
    <s v="Ö100"/>
    <s v="ZZZZ"/>
    <n v="183.42766856911675"/>
    <n v="208779859"/>
    <x v="2"/>
    <x v="0"/>
    <x v="2"/>
    <n v="31"/>
  </r>
  <r>
    <s v="GT"/>
    <n v="617532140.43277025"/>
    <s v="Telefonbolaget"/>
    <n v="7777"/>
    <s v="13X4450"/>
    <x v="1"/>
    <x v="0"/>
    <m/>
    <m/>
    <m/>
    <m/>
    <s v="Ö100"/>
    <s v="ZZZZ"/>
    <n v="-79.175391750379816"/>
    <n v="221717864"/>
    <x v="2"/>
    <x v="0"/>
    <x v="2"/>
    <n v="31"/>
  </r>
  <r>
    <s v="GT"/>
    <n v="649440009.51120269"/>
    <s v="Telefonbolaget"/>
    <n v="7777"/>
    <s v="13X4450"/>
    <x v="1"/>
    <x v="0"/>
    <m/>
    <m/>
    <m/>
    <m/>
    <s v="Ö100"/>
    <s v="ZZZZ"/>
    <n v="182.52683396710668"/>
    <n v="222024353"/>
    <x v="2"/>
    <x v="0"/>
    <x v="2"/>
    <n v="31"/>
  </r>
  <r>
    <s v="GT"/>
    <n v="792035462.69213748"/>
    <s v="Telefonbolaget"/>
    <n v="7777"/>
    <s v="13X4450"/>
    <x v="1"/>
    <x v="0"/>
    <m/>
    <m/>
    <m/>
    <m/>
    <s v="Ö100"/>
    <s v="YYYY"/>
    <n v="183.463933263657"/>
    <n v="229172530"/>
    <x v="1"/>
    <x v="0"/>
    <x v="1"/>
    <n v="28"/>
  </r>
  <r>
    <s v="GT"/>
    <n v="267363564.74587741"/>
    <s v="Telefonbolaget"/>
    <n v="7777"/>
    <s v="13X4450"/>
    <x v="1"/>
    <x v="0"/>
    <m/>
    <m/>
    <m/>
    <m/>
    <s v="Ö100"/>
    <s v="ZZZZ"/>
    <n v="197.67327149623691"/>
    <n v="234656062"/>
    <x v="2"/>
    <x v="0"/>
    <x v="2"/>
    <n v="31"/>
  </r>
  <r>
    <s v="GT"/>
    <n v="248697536.86847496"/>
    <s v="Telefonbolaget"/>
    <n v="7777"/>
    <s v="13X4410"/>
    <x v="2"/>
    <x v="0"/>
    <m/>
    <m/>
    <m/>
    <m/>
    <s v="Ö100"/>
    <s v="ZZZZ"/>
    <n v="185.11103772701074"/>
    <n v="235743145"/>
    <x v="2"/>
    <x v="0"/>
    <x v="2"/>
    <n v="31"/>
  </r>
  <r>
    <s v="GT"/>
    <n v="1061124405.4022974"/>
    <s v="Telefonbolaget"/>
    <n v="7777"/>
    <s v="13X4450"/>
    <x v="1"/>
    <x v="0"/>
    <m/>
    <m/>
    <m/>
    <m/>
    <s v="Ö100"/>
    <s v="YYYY"/>
    <n v="182.39750900653186"/>
    <n v="237613287"/>
    <x v="2"/>
    <x v="0"/>
    <x v="2"/>
    <n v="31"/>
  </r>
  <r>
    <s v="GT"/>
    <n v="518324425.26370978"/>
    <s v="Telefonbolaget"/>
    <n v="7777"/>
    <s v="13X4450"/>
    <x v="1"/>
    <x v="0"/>
    <m/>
    <m/>
    <m/>
    <m/>
    <s v="Ö100"/>
    <s v="ZZZZ"/>
    <n v="182.66217889467688"/>
    <n v="267359285"/>
    <x v="2"/>
    <x v="0"/>
    <x v="2"/>
    <n v="31"/>
  </r>
  <r>
    <s v="GT"/>
    <n v="967362942.0768913"/>
    <s v="Telefonbolaget"/>
    <n v="7777"/>
    <s v="13X4450"/>
    <x v="1"/>
    <x v="0"/>
    <m/>
    <m/>
    <m/>
    <m/>
    <s v="Ö100"/>
    <s v="YYYY"/>
    <n v="182.76963105262811"/>
    <n v="270753818"/>
    <x v="2"/>
    <x v="0"/>
    <x v="2"/>
    <n v="31"/>
  </r>
  <r>
    <s v="GT"/>
    <n v="890839930.9979527"/>
    <s v="Telefonbolaget"/>
    <n v="7777"/>
    <s v="13X4450"/>
    <x v="1"/>
    <x v="0"/>
    <m/>
    <m/>
    <m/>
    <m/>
    <s v="Ö100"/>
    <s v="YYYY"/>
    <n v="186.23528060678552"/>
    <n v="277716440"/>
    <x v="2"/>
    <x v="0"/>
    <x v="2"/>
    <n v="31"/>
  </r>
  <r>
    <s v="GT"/>
    <n v="728945229.58763659"/>
    <s v="Telefonbolaget"/>
    <n v="7777"/>
    <s v="13X4450"/>
    <x v="1"/>
    <x v="0"/>
    <m/>
    <m/>
    <m/>
    <m/>
    <s v="Ö100"/>
    <s v="YYYY"/>
    <n v="184.71042511403348"/>
    <n v="285827597"/>
    <x v="1"/>
    <x v="0"/>
    <x v="1"/>
    <n v="28"/>
  </r>
  <r>
    <s v="GT"/>
    <n v="672998600.40263116"/>
    <s v="Telefonbolaget"/>
    <n v="7777"/>
    <s v="13X4450"/>
    <x v="1"/>
    <x v="0"/>
    <m/>
    <m/>
    <m/>
    <m/>
    <s v="Ö100"/>
    <s v="ZZZZ"/>
    <n v="182.22601210756443"/>
    <n v="292513247"/>
    <x v="2"/>
    <x v="0"/>
    <x v="2"/>
    <n v="31"/>
  </r>
  <r>
    <s v="GT"/>
    <n v="560016609.34716809"/>
    <s v="Telefonbolaget"/>
    <n v="7777"/>
    <s v="13X4450"/>
    <x v="1"/>
    <x v="0"/>
    <m/>
    <m/>
    <m/>
    <m/>
    <s v="Å100"/>
    <s v="ZZZZ"/>
    <n v="182.75098436633871"/>
    <n v="294991133"/>
    <x v="2"/>
    <x v="0"/>
    <x v="2"/>
    <n v="31"/>
  </r>
  <r>
    <s v="GT"/>
    <n v="634163126.08481538"/>
    <s v="Telefonbolaget"/>
    <n v="7777"/>
    <s v="13X4450"/>
    <x v="1"/>
    <x v="0"/>
    <m/>
    <m/>
    <m/>
    <m/>
    <s v="Ö100"/>
    <s v="ZZZZ"/>
    <n v="182.46056163720095"/>
    <n v="297814772"/>
    <x v="2"/>
    <x v="0"/>
    <x v="2"/>
    <n v="31"/>
  </r>
  <r>
    <s v="GT"/>
    <n v="587588127.88585615"/>
    <s v="Telefonbolaget"/>
    <n v="7777"/>
    <s v="13X4450"/>
    <x v="1"/>
    <x v="0"/>
    <m/>
    <m/>
    <m/>
    <m/>
    <s v="Ö100"/>
    <s v="ZZZZ"/>
    <n v="189.76742251181602"/>
    <n v="303367975"/>
    <x v="1"/>
    <x v="0"/>
    <x v="1"/>
    <n v="28"/>
  </r>
  <r>
    <s v="GT"/>
    <n v="1104093324.8053191"/>
    <s v="Telefonbolaget"/>
    <n v="7777"/>
    <s v="13X4450"/>
    <x v="1"/>
    <x v="0"/>
    <m/>
    <m/>
    <m/>
    <m/>
    <s v="Ö100"/>
    <s v="YYYY"/>
    <n v="182.13786340653786"/>
    <n v="310209999"/>
    <x v="1"/>
    <x v="0"/>
    <x v="1"/>
    <n v="28"/>
  </r>
  <r>
    <s v="GT"/>
    <n v="497107548.1633364"/>
    <s v="Telefonbolaget"/>
    <n v="7777"/>
    <s v="13X4450"/>
    <x v="1"/>
    <x v="0"/>
    <m/>
    <m/>
    <m/>
    <m/>
    <s v="Å100"/>
    <s v="ZZZZ"/>
    <n v="183.64830394980316"/>
    <n v="319469529"/>
    <x v="2"/>
    <x v="0"/>
    <x v="2"/>
    <n v="31"/>
  </r>
  <r>
    <s v="GT"/>
    <n v="247898490.95383039"/>
    <s v="Telefonbolaget"/>
    <n v="7777"/>
    <s v="13X4410"/>
    <x v="2"/>
    <x v="0"/>
    <m/>
    <m/>
    <m/>
    <m/>
    <s v="Ö100"/>
    <s v="ZZZZ"/>
    <n v="182.56963161130363"/>
    <n v="319629405"/>
    <x v="2"/>
    <x v="0"/>
    <x v="2"/>
    <n v="31"/>
  </r>
  <r>
    <s v="GT"/>
    <n v="196773646.52896291"/>
    <s v="Telefonbolaget"/>
    <n v="7777"/>
    <s v="13X4450"/>
    <x v="1"/>
    <x v="0"/>
    <m/>
    <m/>
    <m/>
    <m/>
    <s v="Ö100"/>
    <s v="ZZZZ"/>
    <n v="183.34925491998789"/>
    <n v="352784794"/>
    <x v="1"/>
    <x v="0"/>
    <x v="1"/>
    <n v="28"/>
  </r>
  <r>
    <s v="GT"/>
    <n v="88994671.439517945"/>
    <s v="Telefonbolaget"/>
    <n v="7777"/>
    <s v="13X4450"/>
    <x v="1"/>
    <x v="0"/>
    <m/>
    <m/>
    <m/>
    <m/>
    <s v="Ö100"/>
    <s v="ZZZZ"/>
    <n v="4552.1847257902391"/>
    <n v="487024560"/>
    <x v="2"/>
    <x v="0"/>
    <x v="2"/>
    <n v="31"/>
  </r>
  <r>
    <s v="GT"/>
    <n v="972011430.19633603"/>
    <s v="Telefonbolaget"/>
    <n v="7777"/>
    <s v="13X4450"/>
    <x v="1"/>
    <x v="0"/>
    <m/>
    <m/>
    <m/>
    <m/>
    <s v="Ö100"/>
    <s v="YYYY"/>
    <n v="182.64008440053641"/>
    <n v="5240153"/>
    <x v="1"/>
    <x v="0"/>
    <x v="1"/>
    <n v="28"/>
  </r>
  <r>
    <s v="GT"/>
    <n v="879305766.39210057"/>
    <s v="Telefonbolaget"/>
    <n v="7777"/>
    <s v="13X4460"/>
    <x v="0"/>
    <x v="0"/>
    <m/>
    <m/>
    <m/>
    <m/>
    <s v="Ö100"/>
    <s v="YYYY"/>
    <n v="182.40766192387974"/>
    <n v="13180279"/>
    <x v="1"/>
    <x v="0"/>
    <x v="1"/>
    <n v="28"/>
  </r>
  <r>
    <s v="GT"/>
    <n v="161918894.168479"/>
    <s v="Telefonbolaget"/>
    <n v="7777"/>
    <s v="13X4450"/>
    <x v="1"/>
    <x v="0"/>
    <m/>
    <m/>
    <m/>
    <m/>
    <s v="Ö100"/>
    <s v="ZZZZ"/>
    <n v="183.44546809961324"/>
    <n v="66344632"/>
    <x v="1"/>
    <x v="0"/>
    <x v="1"/>
    <n v="28"/>
  </r>
  <r>
    <s v="GT"/>
    <n v="931472070.51001513"/>
    <s v="Telefonbolaget"/>
    <n v="7777"/>
    <s v="13X4490"/>
    <x v="3"/>
    <x v="1"/>
    <m/>
    <m/>
    <m/>
    <m/>
    <s v="Ö100"/>
    <s v="YYYY"/>
    <n v="184.46002954245412"/>
    <n v="71422603"/>
    <x v="1"/>
    <x v="0"/>
    <x v="1"/>
    <n v="28"/>
  </r>
  <r>
    <s v="GT"/>
    <n v="337708111.26033217"/>
    <s v="Telefonbolaget"/>
    <n v="7777"/>
    <s v="13X4490"/>
    <x v="3"/>
    <x v="1"/>
    <m/>
    <m/>
    <m/>
    <m/>
    <s v="Ö100"/>
    <s v="ZZZZ"/>
    <n v="182.45170678557477"/>
    <n v="105596262"/>
    <x v="1"/>
    <x v="0"/>
    <x v="1"/>
    <n v="28"/>
  </r>
  <r>
    <s v="GT"/>
    <n v="679958700.9548372"/>
    <s v="Telefonbolaget"/>
    <n v="7777"/>
    <s v="13X4490"/>
    <x v="3"/>
    <x v="1"/>
    <m/>
    <m/>
    <m/>
    <m/>
    <s v="Ö100"/>
    <s v="ZZZZ"/>
    <n v="185.13539643370061"/>
    <n v="133141594"/>
    <x v="1"/>
    <x v="0"/>
    <x v="1"/>
    <n v="28"/>
  </r>
  <r>
    <s v="GT"/>
    <n v="480530731.72648883"/>
    <s v="Telefonbolaget"/>
    <n v="7777"/>
    <s v="13X4410"/>
    <x v="2"/>
    <x v="0"/>
    <m/>
    <m/>
    <m/>
    <m/>
    <s v="Ö100"/>
    <s v="ZZZZ"/>
    <n v="183.04922319796381"/>
    <n v="140235891"/>
    <x v="1"/>
    <x v="0"/>
    <x v="1"/>
    <n v="28"/>
  </r>
  <r>
    <s v="GT"/>
    <n v="1069210801.8400147"/>
    <s v="Telefonbolaget"/>
    <n v="6666"/>
    <s v="13X4490"/>
    <x v="3"/>
    <x v="1"/>
    <m/>
    <m/>
    <m/>
    <m/>
    <s v="Ö100"/>
    <s v="YYYY"/>
    <n v="183.04465291218096"/>
    <n v="160500293"/>
    <x v="1"/>
    <x v="0"/>
    <x v="1"/>
    <n v="28"/>
  </r>
  <r>
    <s v="GT"/>
    <n v="974451638.87207139"/>
    <s v="Telefonbolaget"/>
    <n v="7777"/>
    <s v="13X4450"/>
    <x v="1"/>
    <x v="0"/>
    <m/>
    <m/>
    <m/>
    <m/>
    <s v="Ö100"/>
    <s v="YYYY"/>
    <n v="183.41534330136258"/>
    <n v="175662864"/>
    <x v="1"/>
    <x v="0"/>
    <x v="1"/>
    <n v="28"/>
  </r>
  <r>
    <s v="GT"/>
    <n v="791729554.48506927"/>
    <s v="Telefonbolaget"/>
    <n v="7777"/>
    <s v="13X4490"/>
    <x v="3"/>
    <x v="1"/>
    <m/>
    <m/>
    <m/>
    <m/>
    <s v="Ö100"/>
    <s v="YYYY"/>
    <n v="182.89072201453709"/>
    <n v="200168295"/>
    <x v="1"/>
    <x v="0"/>
    <x v="1"/>
    <n v="28"/>
  </r>
  <r>
    <s v="GT"/>
    <n v="308071361.81981593"/>
    <s v="Telefonbolaget"/>
    <n v="7777"/>
    <s v="13X4460"/>
    <x v="0"/>
    <x v="0"/>
    <m/>
    <m/>
    <m/>
    <m/>
    <s v="Ö100"/>
    <s v="ZZZZ"/>
    <n v="182.32384566994102"/>
    <n v="210655721"/>
    <x v="1"/>
    <x v="0"/>
    <x v="1"/>
    <n v="28"/>
  </r>
  <r>
    <s v="GT"/>
    <n v="153787492.57921261"/>
    <s v="Telefonbolaget"/>
    <n v="7777"/>
    <s v="13X4450"/>
    <x v="1"/>
    <x v="0"/>
    <m/>
    <m/>
    <m/>
    <m/>
    <s v="Ö100"/>
    <s v="ZZZZ"/>
    <n v="183.60649156220734"/>
    <n v="233158149"/>
    <x v="1"/>
    <x v="0"/>
    <x v="1"/>
    <n v="28"/>
  </r>
  <r>
    <s v="GT"/>
    <n v="685493539.63892245"/>
    <s v="Telefonbolaget"/>
    <n v="7777"/>
    <s v="13X4490"/>
    <x v="3"/>
    <x v="1"/>
    <m/>
    <m/>
    <m/>
    <m/>
    <s v="Ö100"/>
    <s v="ZZZZ"/>
    <n v="182.79004781467034"/>
    <n v="239395039"/>
    <x v="1"/>
    <x v="0"/>
    <x v="1"/>
    <n v="28"/>
  </r>
  <r>
    <s v="GT"/>
    <n v="540372439.58908927"/>
    <s v="Telefonbolaget"/>
    <n v="7777"/>
    <s v="13X4450"/>
    <x v="1"/>
    <x v="0"/>
    <m/>
    <m/>
    <m/>
    <m/>
    <s v="Ö100"/>
    <s v="ZZZZ"/>
    <n v="143.55305212963637"/>
    <n v="256342538"/>
    <x v="1"/>
    <x v="0"/>
    <x v="1"/>
    <n v="28"/>
  </r>
  <r>
    <s v="GT"/>
    <n v="1165567030.8470786"/>
    <s v="Telefonbolaget"/>
    <n v="7777"/>
    <s v="13X4490"/>
    <x v="3"/>
    <x v="1"/>
    <m/>
    <m/>
    <m/>
    <m/>
    <s v="Ö100"/>
    <s v="YYYY"/>
    <n v="182.35042215919151"/>
    <n v="268250059"/>
    <x v="1"/>
    <x v="0"/>
    <x v="1"/>
    <n v="28"/>
  </r>
  <r>
    <s v="GT"/>
    <n v="255218929.54218149"/>
    <s v="Telefonbolaget"/>
    <n v="7777"/>
    <s v="13X4490"/>
    <x v="3"/>
    <x v="1"/>
    <m/>
    <m/>
    <m/>
    <m/>
    <s v="Ö100"/>
    <s v="ZZZZ"/>
    <n v="181.87965019168459"/>
    <n v="273689290"/>
    <x v="1"/>
    <x v="0"/>
    <x v="1"/>
    <n v="28"/>
  </r>
  <r>
    <s v="GT"/>
    <n v="38357367.433202304"/>
    <s v="Telefonbolaget"/>
    <n v="7777"/>
    <s v="13X4490"/>
    <x v="3"/>
    <x v="1"/>
    <m/>
    <m/>
    <m/>
    <m/>
    <s v="Ö100"/>
    <s v="ZZZZ"/>
    <n v="183.29311843772925"/>
    <n v="276720341"/>
    <x v="1"/>
    <x v="0"/>
    <x v="1"/>
    <n v="28"/>
  </r>
  <r>
    <s v="GT"/>
    <n v="792870479.23516619"/>
    <s v="Telefonbolaget"/>
    <n v="7777"/>
    <s v="13X4490"/>
    <x v="3"/>
    <x v="1"/>
    <m/>
    <m/>
    <m/>
    <m/>
    <s v="Ö100"/>
    <s v="YYYY"/>
    <n v="182.5254102503352"/>
    <n v="287437781"/>
    <x v="1"/>
    <x v="0"/>
    <x v="1"/>
    <n v="28"/>
  </r>
  <r>
    <s v="GT"/>
    <n v="1203393885.2936354"/>
    <s v="Telefonbolaget"/>
    <n v="7777"/>
    <s v="13X4450"/>
    <x v="1"/>
    <x v="0"/>
    <m/>
    <m/>
    <m/>
    <m/>
    <s v="Ö100"/>
    <s v="YYYY"/>
    <n v="182.95393252947949"/>
    <n v="288449612"/>
    <x v="1"/>
    <x v="0"/>
    <x v="1"/>
    <n v="28"/>
  </r>
  <r>
    <s v="GT"/>
    <n v="126158024.46368521"/>
    <s v="Telefonbolaget"/>
    <n v="7777"/>
    <s v="13X4490"/>
    <x v="3"/>
    <x v="1"/>
    <m/>
    <m/>
    <m/>
    <m/>
    <s v="Ö100"/>
    <s v="ZZZZ"/>
    <n v="186.25963860980255"/>
    <n v="294241145"/>
    <x v="1"/>
    <x v="0"/>
    <x v="1"/>
    <n v="28"/>
  </r>
  <r>
    <s v="GT"/>
    <n v="133454244.52082254"/>
    <s v="Telefonbolaget"/>
    <n v="7777"/>
    <s v="13X4490"/>
    <x v="3"/>
    <x v="1"/>
    <m/>
    <m/>
    <m/>
    <m/>
    <s v="Ö100"/>
    <s v="ZZZZ"/>
    <n v="185.09568996987889"/>
    <n v="310364472"/>
    <x v="1"/>
    <x v="0"/>
    <x v="1"/>
    <n v="28"/>
  </r>
  <r>
    <s v="GT"/>
    <n v="920349775.03141654"/>
    <s v="Telefonbolaget"/>
    <n v="7777"/>
    <s v="13X4450"/>
    <x v="1"/>
    <x v="0"/>
    <m/>
    <m/>
    <m/>
    <m/>
    <s v="Ö100"/>
    <s v="YYYY"/>
    <n v="183.24912589705704"/>
    <n v="322472166"/>
    <x v="1"/>
    <x v="0"/>
    <x v="1"/>
    <n v="28"/>
  </r>
  <r>
    <s v="GT"/>
    <n v="270592583.79959673"/>
    <s v="Telefonbolaget"/>
    <n v="7777"/>
    <s v="13X4490"/>
    <x v="3"/>
    <x v="1"/>
    <m/>
    <m/>
    <m/>
    <m/>
    <s v="Ö100"/>
    <s v="ZZZZ"/>
    <n v="183.09708275395386"/>
    <n v="324313770"/>
    <x v="1"/>
    <x v="0"/>
    <x v="1"/>
    <n v="28"/>
  </r>
  <r>
    <s v="GT"/>
    <n v="1274859253.2008045"/>
    <s v="Telefonbolaget"/>
    <n v="7777"/>
    <s v="13X4450"/>
    <x v="1"/>
    <x v="0"/>
    <m/>
    <m/>
    <m/>
    <m/>
    <s v="Ö100"/>
    <s v="YYYY"/>
    <n v="185.54077317622063"/>
    <n v="344598164"/>
    <x v="1"/>
    <x v="0"/>
    <x v="1"/>
    <n v="28"/>
  </r>
  <r>
    <s v="GT"/>
    <n v="202288856.43685189"/>
    <s v="Telefonbolaget"/>
    <n v="8999"/>
    <s v="13X4490"/>
    <x v="3"/>
    <x v="1"/>
    <m/>
    <m/>
    <m/>
    <m/>
    <s v="Ö100"/>
    <s v="ZZZZ"/>
    <n v="182.52450162041967"/>
    <n v="346828485"/>
    <x v="1"/>
    <x v="0"/>
    <x v="1"/>
    <n v="28"/>
  </r>
  <r>
    <s v="GT"/>
    <n v="1145784016.0454144"/>
    <s v="Kaffebolaget"/>
    <n v="5610"/>
    <s v="13X4450"/>
    <x v="1"/>
    <x v="0"/>
    <m/>
    <m/>
    <s v="ÅZ34"/>
    <m/>
    <s v="Ö100"/>
    <s v="YYYY"/>
    <n v="518.53604103662678"/>
    <n v="1094009352"/>
    <x v="2"/>
    <x v="0"/>
    <x v="2"/>
    <n v="31"/>
  </r>
  <r>
    <s v="GT"/>
    <n v="479305793.410891"/>
    <s v="Kaffebolaget"/>
    <n v="5610"/>
    <s v="13X4410"/>
    <x v="2"/>
    <x v="0"/>
    <m/>
    <m/>
    <s v="ÅZ34"/>
    <m/>
    <s v="Ö100"/>
    <s v="ZZZZ"/>
    <n v="267.36518880285774"/>
    <n v="5100331160"/>
    <x v="2"/>
    <x v="0"/>
    <x v="2"/>
    <n v="31"/>
  </r>
  <r>
    <s v="B3"/>
    <n v="3691788.3626332721"/>
    <s v="Flaggstången mars"/>
    <n v="8890"/>
    <s v="13X4450"/>
    <x v="1"/>
    <x v="0"/>
    <m/>
    <m/>
    <m/>
    <m/>
    <s v="Ö100"/>
    <s v="ZZZZ"/>
    <n v="6231.4274520542722"/>
    <m/>
    <x v="2"/>
    <x v="0"/>
    <x v="2"/>
    <n v="31"/>
  </r>
  <r>
    <s v="B3"/>
    <n v="3691788.3626332721"/>
    <s v="Flaggstången mars"/>
    <n v="8890"/>
    <s v="13X4450"/>
    <x v="1"/>
    <x v="0"/>
    <m/>
    <m/>
    <m/>
    <m/>
    <s v="Ö100"/>
    <s v="ZZZZ"/>
    <n v="535.43532002779284"/>
    <m/>
    <x v="2"/>
    <x v="0"/>
    <x v="2"/>
    <n v="31"/>
  </r>
  <r>
    <s v="B3"/>
    <n v="3691788.3626332721"/>
    <s v="Flaggstången mars"/>
    <n v="8890"/>
    <s v="13X3390"/>
    <x v="4"/>
    <x v="1"/>
    <m/>
    <m/>
    <m/>
    <m/>
    <s v="Ö100"/>
    <s v="ZZZZ"/>
    <n v="624.32996440952456"/>
    <m/>
    <x v="2"/>
    <x v="0"/>
    <x v="2"/>
    <n v="31"/>
  </r>
  <r>
    <s v="B3"/>
    <n v="3691788.3626332721"/>
    <s v="Flaggstången mars"/>
    <n v="8890"/>
    <s v="13X3390"/>
    <x v="4"/>
    <x v="1"/>
    <m/>
    <m/>
    <m/>
    <m/>
    <s v="Ö100"/>
    <s v="ZZZZ"/>
    <n v="13173.213934971072"/>
    <m/>
    <x v="2"/>
    <x v="0"/>
    <x v="2"/>
    <n v="31"/>
  </r>
  <r>
    <s v="GT"/>
    <n v="1136471806.1949997"/>
    <s v="Telefonbolaget"/>
    <n v="7779"/>
    <s v="13X3390"/>
    <x v="4"/>
    <x v="1"/>
    <m/>
    <m/>
    <m/>
    <m/>
    <s v="Ö100"/>
    <s v="YYYY"/>
    <n v="610.89107411439386"/>
    <n v="1907612"/>
    <x v="2"/>
    <x v="0"/>
    <x v="2"/>
    <n v="31"/>
  </r>
  <r>
    <s v="BU"/>
    <n v="4710200.6610626373"/>
    <s v="2019-03-27"/>
    <n v="7777"/>
    <s v="13X4460"/>
    <x v="0"/>
    <x v="0"/>
    <m/>
    <m/>
    <m/>
    <m/>
    <s v="Ö100"/>
    <s v="ZZZZ"/>
    <n v="86.489801627503184"/>
    <m/>
    <x v="2"/>
    <x v="0"/>
    <x v="2"/>
    <n v="31"/>
  </r>
  <r>
    <s v="BU"/>
    <n v="4710200.6610626373"/>
    <s v="2019-03-27"/>
    <n v="6666"/>
    <s v="13X4460"/>
    <x v="0"/>
    <x v="0"/>
    <m/>
    <m/>
    <m/>
    <m/>
    <s v="Ö100"/>
    <s v="ZZZZ"/>
    <n v="394.73266383017182"/>
    <m/>
    <x v="2"/>
    <x v="0"/>
    <x v="2"/>
    <n v="31"/>
  </r>
  <r>
    <s v="GT"/>
    <n v="186891047.51463428"/>
    <s v="Kaffebolaget"/>
    <n v="9890"/>
    <s v="13X4450"/>
    <x v="1"/>
    <x v="0"/>
    <m/>
    <m/>
    <m/>
    <m/>
    <s v="Ö100"/>
    <s v="ZZZZ"/>
    <n v="-135.16947769299847"/>
    <n v="159464739"/>
    <x v="2"/>
    <x v="0"/>
    <x v="2"/>
    <n v="31"/>
  </r>
  <r>
    <s v="GT"/>
    <n v="1159844039.5142252"/>
    <s v="Kaffebolaget"/>
    <n v="9890"/>
    <s v="13X4450"/>
    <x v="1"/>
    <x v="0"/>
    <m/>
    <m/>
    <m/>
    <m/>
    <s v="Ö100"/>
    <s v="YYYY"/>
    <n v="557.62567250514644"/>
    <n v="232234362"/>
    <x v="2"/>
    <x v="0"/>
    <x v="2"/>
    <n v="31"/>
  </r>
  <r>
    <s v="GT"/>
    <n v="788334032.01127982"/>
    <s v="Kaffebolaget"/>
    <n v="9890"/>
    <s v="13X4450"/>
    <x v="1"/>
    <x v="0"/>
    <m/>
    <m/>
    <m/>
    <m/>
    <s v="Ö100"/>
    <s v="YYYY"/>
    <n v="740.1839166063944"/>
    <n v="304140126"/>
    <x v="2"/>
    <x v="0"/>
    <x v="2"/>
    <n v="31"/>
  </r>
  <r>
    <s v="GT"/>
    <n v="563543720.38754344"/>
    <s v="Kaffebolaget"/>
    <n v="9890"/>
    <s v="13X4450"/>
    <x v="1"/>
    <x v="0"/>
    <m/>
    <m/>
    <m/>
    <m/>
    <s v="Ö100"/>
    <s v="ZZZZ"/>
    <n v="165.50849500853195"/>
    <n v="312934234"/>
    <x v="2"/>
    <x v="0"/>
    <x v="2"/>
    <n v="31"/>
  </r>
  <r>
    <s v="GT"/>
    <n v="378346294.96443617"/>
    <s v="Kaffebolaget"/>
    <n v="9890"/>
    <s v="13X4450"/>
    <x v="1"/>
    <x v="0"/>
    <m/>
    <m/>
    <m/>
    <m/>
    <s v="Ö100"/>
    <s v="ZZZZ"/>
    <n v="340.57469975635513"/>
    <n v="313115058"/>
    <x v="2"/>
    <x v="0"/>
    <x v="2"/>
    <n v="31"/>
  </r>
  <r>
    <s v="GT"/>
    <n v="1102867642.7087171"/>
    <s v="Kaffebolaget"/>
    <n v="9890"/>
    <s v="13X4450"/>
    <x v="1"/>
    <x v="0"/>
    <m/>
    <m/>
    <m/>
    <m/>
    <s v="Ö100"/>
    <s v="YYYY"/>
    <n v="700.49152765483029"/>
    <n v="602393139"/>
    <x v="2"/>
    <x v="0"/>
    <x v="2"/>
    <n v="31"/>
  </r>
  <r>
    <s v="GT"/>
    <n v="864293460.50910294"/>
    <s v="Kaffebolaget"/>
    <n v="9890"/>
    <s v="13X4460"/>
    <x v="0"/>
    <x v="0"/>
    <m/>
    <m/>
    <m/>
    <m/>
    <s v="Ö100"/>
    <s v="YYYY"/>
    <n v="855.9938942732407"/>
    <n v="641295226"/>
    <x v="2"/>
    <x v="0"/>
    <x v="2"/>
    <n v="31"/>
  </r>
  <r>
    <s v="GT"/>
    <n v="1141610436.4456372"/>
    <s v="Kaffebolaget"/>
    <n v="9890"/>
    <s v="13X4450"/>
    <x v="1"/>
    <x v="0"/>
    <m/>
    <m/>
    <m/>
    <m/>
    <s v="Ö100"/>
    <s v="YYYY"/>
    <n v="165.88487502772733"/>
    <n v="703136791"/>
    <x v="2"/>
    <x v="0"/>
    <x v="2"/>
    <n v="31"/>
  </r>
  <r>
    <s v="GT"/>
    <n v="809512180.02310765"/>
    <s v="Kaffebolaget"/>
    <n v="9890"/>
    <s v="13X4460"/>
    <x v="0"/>
    <x v="0"/>
    <m/>
    <m/>
    <m/>
    <m/>
    <s v="Ö100"/>
    <s v="YYYY"/>
    <n v="329.90201592487989"/>
    <n v="831758793"/>
    <x v="2"/>
    <x v="0"/>
    <x v="2"/>
    <n v="31"/>
  </r>
  <r>
    <s v="GT"/>
    <n v="978988416.93544686"/>
    <s v="Kaffebolaget"/>
    <n v="9890"/>
    <s v="13X4450"/>
    <x v="1"/>
    <x v="0"/>
    <m/>
    <m/>
    <m/>
    <m/>
    <s v="Ö100"/>
    <s v="YYYY"/>
    <n v="972.45111221005595"/>
    <n v="841644550"/>
    <x v="2"/>
    <x v="0"/>
    <x v="2"/>
    <n v="31"/>
  </r>
  <r>
    <s v="GT"/>
    <n v="667290082.03892195"/>
    <s v="Kaffebolaget"/>
    <n v="9890"/>
    <s v="13X4460"/>
    <x v="0"/>
    <x v="0"/>
    <m/>
    <m/>
    <m/>
    <m/>
    <s v="Ö100"/>
    <s v="ZZZZ"/>
    <n v="-335.88695792387722"/>
    <n v="859549306"/>
    <x v="2"/>
    <x v="0"/>
    <x v="2"/>
    <n v="31"/>
  </r>
  <r>
    <s v="GT"/>
    <n v="976458440.86845505"/>
    <s v="Kaffebolaget"/>
    <n v="9890"/>
    <s v="13X4450"/>
    <x v="1"/>
    <x v="0"/>
    <m/>
    <m/>
    <m/>
    <m/>
    <s v="Ö100"/>
    <s v="YYYY"/>
    <n v="680.07087955662928"/>
    <n v="912064190"/>
    <x v="2"/>
    <x v="0"/>
    <x v="2"/>
    <n v="31"/>
  </r>
  <r>
    <s v="GT"/>
    <n v="344458717.78800935"/>
    <s v="Kaffebolaget"/>
    <n v="9890"/>
    <s v="13X4450"/>
    <x v="1"/>
    <x v="0"/>
    <m/>
    <m/>
    <m/>
    <m/>
    <s v="Ö100"/>
    <s v="ZZZZ"/>
    <n v="154.16305615393017"/>
    <n v="1000804471"/>
    <x v="2"/>
    <x v="0"/>
    <x v="2"/>
    <n v="31"/>
  </r>
  <r>
    <s v="GT"/>
    <n v="406135711.4399423"/>
    <s v="Kaffebolaget"/>
    <n v="9890"/>
    <s v="13X4450"/>
    <x v="1"/>
    <x v="0"/>
    <m/>
    <m/>
    <m/>
    <m/>
    <s v="Ö100"/>
    <s v="ZZZZ"/>
    <n v="1506.3083292051094"/>
    <n v="1061829457"/>
    <x v="2"/>
    <x v="0"/>
    <x v="2"/>
    <n v="31"/>
  </r>
  <r>
    <s v="GT"/>
    <n v="1061558665.4702702"/>
    <s v="Kaffebolaget"/>
    <n v="9890"/>
    <s v="13X4450"/>
    <x v="1"/>
    <x v="0"/>
    <m/>
    <m/>
    <m/>
    <m/>
    <s v="Ö100"/>
    <s v="YYYY"/>
    <n v="626.06572311385639"/>
    <n v="1170118026"/>
    <x v="2"/>
    <x v="0"/>
    <x v="2"/>
    <n v="31"/>
  </r>
  <r>
    <s v="GT"/>
    <n v="355093494.88586003"/>
    <s v="Kaffebolaget"/>
    <n v="9890"/>
    <s v="13X4450"/>
    <x v="1"/>
    <x v="0"/>
    <m/>
    <m/>
    <m/>
    <m/>
    <s v="Ö100"/>
    <s v="ZZZZ"/>
    <n v="973.62513815036823"/>
    <n v="1179910662"/>
    <x v="2"/>
    <x v="0"/>
    <x v="2"/>
    <n v="31"/>
  </r>
  <r>
    <s v="GT"/>
    <n v="461794974.0352183"/>
    <s v="Kaffebolaget"/>
    <n v="9890"/>
    <s v="13X4410"/>
    <x v="2"/>
    <x v="0"/>
    <m/>
    <m/>
    <m/>
    <m/>
    <s v="Ö100"/>
    <s v="ZZZZ"/>
    <n v="613.27989529855085"/>
    <n v="1214148392"/>
    <x v="2"/>
    <x v="0"/>
    <x v="2"/>
    <n v="31"/>
  </r>
  <r>
    <s v="GT"/>
    <n v="1295075261.9864702"/>
    <s v="Kaffebolaget"/>
    <n v="9890"/>
    <s v="13X4450"/>
    <x v="1"/>
    <x v="0"/>
    <m/>
    <m/>
    <m/>
    <m/>
    <s v="Ö100"/>
    <s v="YYYY"/>
    <n v="331.01193120579035"/>
    <n v="1251064183"/>
    <x v="2"/>
    <x v="0"/>
    <x v="2"/>
    <n v="31"/>
  </r>
  <r>
    <s v="GT"/>
    <n v="679753294.81973767"/>
    <s v="Kaffebolaget"/>
    <n v="9890"/>
    <s v="13X4450"/>
    <x v="1"/>
    <x v="0"/>
    <m/>
    <m/>
    <m/>
    <m/>
    <s v="Ö100"/>
    <s v="ZZZZ"/>
    <n v="-1040.3162709223448"/>
    <n v="1368954775"/>
    <x v="2"/>
    <x v="0"/>
    <x v="2"/>
    <n v="31"/>
  </r>
  <r>
    <s v="GT"/>
    <n v="945997894.40965617"/>
    <s v="Kaffebolaget"/>
    <n v="9890"/>
    <s v="13X4450"/>
    <x v="1"/>
    <x v="0"/>
    <m/>
    <m/>
    <m/>
    <m/>
    <s v="Ö100"/>
    <s v="YYYY"/>
    <n v="-98.424013904471437"/>
    <n v="1567234886"/>
    <x v="2"/>
    <x v="0"/>
    <x v="2"/>
    <n v="31"/>
  </r>
  <r>
    <s v="GT"/>
    <n v="360781651.26565939"/>
    <s v="Kaffebolaget"/>
    <n v="9890"/>
    <s v="13X4450"/>
    <x v="1"/>
    <x v="0"/>
    <m/>
    <m/>
    <m/>
    <m/>
    <s v="Ö100"/>
    <s v="ZZZZ"/>
    <n v="-336.44760247383829"/>
    <n v="1573068411"/>
    <x v="2"/>
    <x v="0"/>
    <x v="2"/>
    <n v="31"/>
  </r>
  <r>
    <s v="GT"/>
    <n v="292696184.23906708"/>
    <s v="Kaffebolaget"/>
    <n v="9890"/>
    <s v="13X4450"/>
    <x v="1"/>
    <x v="0"/>
    <m/>
    <m/>
    <m/>
    <m/>
    <s v="Ö100"/>
    <s v="ZZZZ"/>
    <n v="166.4630280864244"/>
    <n v="1861742036"/>
    <x v="2"/>
    <x v="0"/>
    <x v="2"/>
    <n v="31"/>
  </r>
  <r>
    <s v="GT"/>
    <n v="570394374.51466763"/>
    <s v="Kaffebolaget"/>
    <n v="9890"/>
    <s v="13X4450"/>
    <x v="1"/>
    <x v="0"/>
    <m/>
    <m/>
    <m/>
    <m/>
    <s v="Ö100"/>
    <s v="ZZZZ"/>
    <n v="154.6439034897447"/>
    <n v="2137007863"/>
    <x v="2"/>
    <x v="0"/>
    <x v="2"/>
    <n v="31"/>
  </r>
  <r>
    <s v="GT"/>
    <n v="261554863.86831322"/>
    <s v="Kaffebolaget"/>
    <n v="9890"/>
    <s v="13X4450"/>
    <x v="1"/>
    <x v="0"/>
    <m/>
    <m/>
    <m/>
    <m/>
    <s v="Ö100"/>
    <s v="ZZZZ"/>
    <n v="856.61119108295611"/>
    <n v="2226104773"/>
    <x v="2"/>
    <x v="0"/>
    <x v="2"/>
    <n v="31"/>
  </r>
  <r>
    <s v="GT"/>
    <n v="380272290.93847412"/>
    <s v="Kaffebolaget"/>
    <n v="9890"/>
    <s v="13X4450"/>
    <x v="1"/>
    <x v="0"/>
    <m/>
    <m/>
    <m/>
    <m/>
    <s v="Ö100"/>
    <s v="ZZZZ"/>
    <n v="861.99161240622675"/>
    <n v="2248546161"/>
    <x v="2"/>
    <x v="0"/>
    <x v="2"/>
    <n v="31"/>
  </r>
  <r>
    <s v="GT"/>
    <n v="216770297.50504941"/>
    <s v="Mediabolaget"/>
    <n v="9890"/>
    <s v="13X3390"/>
    <x v="4"/>
    <x v="1"/>
    <m/>
    <m/>
    <m/>
    <m/>
    <s v="Ö100"/>
    <s v="ZZZZ"/>
    <n v="256.81602295147712"/>
    <n v="1262624129"/>
    <x v="2"/>
    <x v="0"/>
    <x v="2"/>
    <n v="31"/>
  </r>
  <r>
    <s v="RT"/>
    <n v="7405320.5420844536"/>
    <s v="Reversering: För lite kostnader feb"/>
    <n v="9890"/>
    <s v="13X4450"/>
    <x v="1"/>
    <x v="0"/>
    <m/>
    <m/>
    <m/>
    <s v="B12067"/>
    <s v="Ö100"/>
    <s v="ZZZZ"/>
    <n v="-14539.459474274501"/>
    <m/>
    <x v="2"/>
    <x v="0"/>
    <x v="2"/>
    <n v="31"/>
  </r>
  <r>
    <s v="RT"/>
    <n v="4961716.5407108022"/>
    <s v="Reversering: För lite kostnader feb"/>
    <n v="9890"/>
    <s v="13X4450"/>
    <x v="1"/>
    <x v="0"/>
    <m/>
    <m/>
    <m/>
    <m/>
    <s v="Ö100"/>
    <s v="ZZZZ"/>
    <n v="-15562.021155781438"/>
    <m/>
    <x v="2"/>
    <x v="0"/>
    <x v="2"/>
    <n v="31"/>
  </r>
  <r>
    <s v="GT"/>
    <n v="10319617.411426291"/>
    <s v="Taxibolaget"/>
    <n v="7845"/>
    <s v="13X4450"/>
    <x v="1"/>
    <x v="0"/>
    <m/>
    <m/>
    <m/>
    <s v="B12067"/>
    <s v="Ö100"/>
    <s v="ZZZZ"/>
    <n v="1929.2756552679075"/>
    <n v="1910578"/>
    <x v="2"/>
    <x v="0"/>
    <x v="2"/>
    <n v="31"/>
  </r>
  <r>
    <s v="RT"/>
    <n v="4961716.5407108022"/>
    <s v="Detta ser rätt ut"/>
    <n v="7845"/>
    <s v="13X4450"/>
    <x v="1"/>
    <x v="0"/>
    <m/>
    <m/>
    <m/>
    <m/>
    <s v="Ö100"/>
    <s v="ZZZZ"/>
    <n v="15564.383916075087"/>
    <m/>
    <x v="2"/>
    <x v="0"/>
    <x v="2"/>
    <n v="31"/>
  </r>
  <r>
    <s v="GT"/>
    <n v="1170434673.4226265"/>
    <s v="Leasingbolaget"/>
    <n v="9963"/>
    <s v="13X4450"/>
    <x v="1"/>
    <x v="0"/>
    <m/>
    <m/>
    <m/>
    <m/>
    <s v="Ö100"/>
    <s v="YYYY"/>
    <n v="40.758629443007706"/>
    <n v="87"/>
    <x v="2"/>
    <x v="0"/>
    <x v="2"/>
    <n v="31"/>
  </r>
  <r>
    <s v="GT"/>
    <n v="195728761.14772591"/>
    <s v="Leasingbolaget"/>
    <n v="9963"/>
    <s v="13X4450"/>
    <x v="1"/>
    <x v="0"/>
    <m/>
    <m/>
    <m/>
    <m/>
    <s v="Ö100"/>
    <s v="ZZZZ"/>
    <n v="39.739646903260926"/>
    <n v="2999"/>
    <x v="2"/>
    <x v="0"/>
    <x v="2"/>
    <n v="31"/>
  </r>
  <r>
    <s v="GT"/>
    <n v="89128524.376612544"/>
    <s v="Leasingbolaget"/>
    <n v="9963"/>
    <s v="13X4450"/>
    <x v="1"/>
    <x v="0"/>
    <m/>
    <m/>
    <m/>
    <m/>
    <s v="Ö100"/>
    <s v="ZZZZ"/>
    <n v="79.734372846773979"/>
    <n v="4456"/>
    <x v="2"/>
    <x v="0"/>
    <x v="2"/>
    <n v="31"/>
  </r>
  <r>
    <s v="GT"/>
    <n v="32585405.666608982"/>
    <s v="Matbolaget"/>
    <n v="5888"/>
    <s v="13X4450"/>
    <x v="1"/>
    <x v="0"/>
    <m/>
    <m/>
    <m/>
    <s v="B12067"/>
    <s v="Ö100"/>
    <s v="ZZZZ"/>
    <n v="246.76990085448077"/>
    <n v="55914"/>
    <x v="2"/>
    <x v="0"/>
    <x v="2"/>
    <n v="31"/>
  </r>
  <r>
    <s v="GT"/>
    <n v="227508121.19171169"/>
    <s v="Matbolaget"/>
    <n v="5888"/>
    <s v="13X4450"/>
    <x v="1"/>
    <x v="0"/>
    <m/>
    <m/>
    <m/>
    <m/>
    <s v="Ö100"/>
    <s v="ZZZZ"/>
    <n v="246.80670544817769"/>
    <n v="83464"/>
    <x v="2"/>
    <x v="0"/>
    <x v="2"/>
    <n v="31"/>
  </r>
  <r>
    <s v="GT"/>
    <n v="58760389.531791285"/>
    <s v="Matbolaget"/>
    <n v="5888"/>
    <s v="13X4450"/>
    <x v="1"/>
    <x v="0"/>
    <m/>
    <m/>
    <m/>
    <m/>
    <s v="Ö100"/>
    <s v="ZZZZ"/>
    <n v="197.99490918652907"/>
    <n v="243182"/>
    <x v="2"/>
    <x v="0"/>
    <x v="2"/>
    <n v="31"/>
  </r>
  <r>
    <s v="GT"/>
    <n v="887044770.46238518"/>
    <s v="Matbolaget"/>
    <n v="5888"/>
    <s v="13X4460"/>
    <x v="0"/>
    <x v="0"/>
    <m/>
    <m/>
    <m/>
    <m/>
    <s v="Ö100"/>
    <s v="YYYY"/>
    <n v="148.65980469148604"/>
    <n v="558237"/>
    <x v="2"/>
    <x v="0"/>
    <x v="2"/>
    <n v="31"/>
  </r>
  <r>
    <s v="GT"/>
    <n v="1287477298.6138542"/>
    <s v="Matbolaget"/>
    <n v="5888"/>
    <s v="13X4450"/>
    <x v="1"/>
    <x v="0"/>
    <m/>
    <m/>
    <m/>
    <m/>
    <s v="Ö100"/>
    <s v="YYYY"/>
    <n v="280.36273286183444"/>
    <n v="1944611"/>
    <x v="2"/>
    <x v="0"/>
    <x v="2"/>
    <n v="31"/>
  </r>
  <r>
    <s v="GT"/>
    <n v="1258643578.8825552"/>
    <s v="Matbolaget"/>
    <n v="5888"/>
    <s v="13X4460"/>
    <x v="0"/>
    <x v="0"/>
    <m/>
    <m/>
    <m/>
    <m/>
    <s v="Ö100"/>
    <s v="YYYY"/>
    <n v="3345.6490848079584"/>
    <n v="19922"/>
    <x v="2"/>
    <x v="0"/>
    <x v="2"/>
    <n v="31"/>
  </r>
  <r>
    <s v="GT"/>
    <n v="351683189.35012758"/>
    <s v="Matbolaget"/>
    <n v="5888"/>
    <s v="13X4450"/>
    <x v="1"/>
    <x v="0"/>
    <m/>
    <m/>
    <m/>
    <m/>
    <s v="Ä100"/>
    <s v="ZZZZ"/>
    <n v="186928.76407491206"/>
    <n v="14958858"/>
    <x v="0"/>
    <x v="0"/>
    <x v="0"/>
    <n v="31"/>
  </r>
  <r>
    <s v="GT"/>
    <n v="415181164.84741068"/>
    <s v="Matbolaget"/>
    <n v="5888"/>
    <s v="13X4450"/>
    <x v="1"/>
    <x v="0"/>
    <m/>
    <m/>
    <s v="ÅZ10"/>
    <m/>
    <s v="Ö100"/>
    <s v="ZZZZ"/>
    <n v="175530.63450436253"/>
    <n v="503"/>
    <x v="2"/>
    <x v="0"/>
    <x v="2"/>
    <n v="31"/>
  </r>
  <r>
    <s v="GT"/>
    <n v="640791079.32205725"/>
    <s v="Matbolaget"/>
    <n v="5888"/>
    <s v="13X4450"/>
    <x v="1"/>
    <x v="0"/>
    <m/>
    <m/>
    <m/>
    <m/>
    <s v="Ö100"/>
    <s v="ZZZZ"/>
    <n v="191920.55068054213"/>
    <n v="834"/>
    <x v="2"/>
    <x v="0"/>
    <x v="2"/>
    <n v="31"/>
  </r>
  <r>
    <s v="GT"/>
    <n v="910176348.54458404"/>
    <s v="Matbolaget"/>
    <n v="5888"/>
    <s v="13X4450"/>
    <x v="1"/>
    <x v="0"/>
    <m/>
    <m/>
    <m/>
    <m/>
    <s v="Ö100"/>
    <s v="YYYY"/>
    <n v="91487.905133101929"/>
    <n v="112"/>
    <x v="2"/>
    <x v="0"/>
    <x v="2"/>
    <n v="31"/>
  </r>
  <r>
    <s v="GT"/>
    <n v="481867916.36989784"/>
    <s v="Matbolaget"/>
    <n v="5888"/>
    <s v="13X4410"/>
    <x v="2"/>
    <x v="0"/>
    <m/>
    <m/>
    <m/>
    <m/>
    <s v="Ö100"/>
    <s v="ZZZZ"/>
    <n v="114.83650704973677"/>
    <n v="2380"/>
    <x v="2"/>
    <x v="0"/>
    <x v="2"/>
    <n v="31"/>
  </r>
  <r>
    <s v="GT"/>
    <n v="481867916.36989784"/>
    <s v="Matbolaget"/>
    <n v="5888"/>
    <s v="13X4410"/>
    <x v="2"/>
    <x v="0"/>
    <m/>
    <m/>
    <m/>
    <m/>
    <s v="Ö100"/>
    <s v="ZZZZ"/>
    <n v="171.62202443129789"/>
    <n v="3391"/>
    <x v="2"/>
    <x v="0"/>
    <x v="2"/>
    <n v="31"/>
  </r>
  <r>
    <s v="GT"/>
    <n v="227508121.19171169"/>
    <s v="Matbolaget"/>
    <n v="5888"/>
    <s v="13X4450"/>
    <x v="1"/>
    <x v="0"/>
    <m/>
    <m/>
    <m/>
    <m/>
    <s v="Ö100"/>
    <s v="ZZZZ"/>
    <n v="227.14305007604364"/>
    <n v="134747"/>
    <x v="2"/>
    <x v="0"/>
    <x v="2"/>
    <n v="31"/>
  </r>
  <r>
    <s v="GT"/>
    <n v="227508121.19171169"/>
    <s v="Matbolaget"/>
    <n v="5888"/>
    <s v="13X4450"/>
    <x v="1"/>
    <x v="0"/>
    <m/>
    <m/>
    <m/>
    <m/>
    <s v="Ö100"/>
    <s v="ZZZZ"/>
    <n v="193.29447547610832"/>
    <n v="248465"/>
    <x v="2"/>
    <x v="0"/>
    <x v="2"/>
    <n v="31"/>
  </r>
  <r>
    <s v="GT"/>
    <n v="32585405.666608982"/>
    <s v="Matbolaget"/>
    <n v="5888"/>
    <s v="13X4450"/>
    <x v="1"/>
    <x v="0"/>
    <m/>
    <m/>
    <m/>
    <s v="B12067"/>
    <s v="Ö100"/>
    <s v="ZZZZ"/>
    <n v="193.47125069983102"/>
    <n v="287553"/>
    <x v="2"/>
    <x v="0"/>
    <x v="2"/>
    <n v="31"/>
  </r>
  <r>
    <s v="GT"/>
    <n v="32585405.666608982"/>
    <s v="Matbolaget"/>
    <n v="5888"/>
    <s v="13X4450"/>
    <x v="1"/>
    <x v="0"/>
    <m/>
    <m/>
    <m/>
    <s v="B12067"/>
    <s v="Ö100"/>
    <s v="ZZZZ"/>
    <n v="227.66317036692038"/>
    <n v="293276"/>
    <x v="2"/>
    <x v="0"/>
    <x v="2"/>
    <n v="31"/>
  </r>
  <r>
    <s v="GT"/>
    <n v="179262568.97416005"/>
    <s v="Matbolaget"/>
    <n v="5888"/>
    <s v="13X4450"/>
    <x v="1"/>
    <x v="0"/>
    <m/>
    <m/>
    <m/>
    <m/>
    <s v="Ö100"/>
    <s v="ZZZZ"/>
    <n v="628.89892291559102"/>
    <n v="466417"/>
    <x v="2"/>
    <x v="0"/>
    <x v="2"/>
    <n v="31"/>
  </r>
  <r>
    <s v="RT"/>
    <n v="2318982.7801439548"/>
    <s v="För lite kostnader mars"/>
    <n v="8890"/>
    <s v="13X4450"/>
    <x v="1"/>
    <x v="0"/>
    <m/>
    <m/>
    <s v="ÅZ10"/>
    <m/>
    <s v="Ö100"/>
    <s v="ZZZZ"/>
    <n v="36189.951945730543"/>
    <m/>
    <x v="2"/>
    <x v="0"/>
    <x v="2"/>
    <n v="31"/>
  </r>
  <r>
    <s v="RT"/>
    <n v="2318982.7801439548"/>
    <s v="För lite kostnader mars"/>
    <n v="8890"/>
    <s v="13X4460"/>
    <x v="0"/>
    <x v="0"/>
    <m/>
    <m/>
    <s v="ÅZ10"/>
    <m/>
    <s v="Ö100"/>
    <s v="ZZZZ"/>
    <n v="46288.243724917593"/>
    <m/>
    <x v="2"/>
    <x v="0"/>
    <x v="2"/>
    <n v="31"/>
  </r>
  <r>
    <s v="RT"/>
    <n v="2318982.7801439548"/>
    <s v="För lite kostnader mars"/>
    <n v="8890"/>
    <s v="13X4460"/>
    <x v="0"/>
    <x v="0"/>
    <m/>
    <m/>
    <s v="ÅZ10"/>
    <m/>
    <s v="Ö100"/>
    <s v="ZZZZ"/>
    <n v="15094.705212236287"/>
    <m/>
    <x v="2"/>
    <x v="0"/>
    <x v="2"/>
    <n v="31"/>
  </r>
  <r>
    <s v="GT"/>
    <n v="381220751.72140127"/>
    <s v="Förbrukningsbolaget"/>
    <n v="8890"/>
    <s v="13X4450"/>
    <x v="1"/>
    <x v="0"/>
    <m/>
    <m/>
    <s v="ÅZ34"/>
    <m/>
    <s v="Ö100"/>
    <s v="ZZZZ"/>
    <n v="3844.0921817764415"/>
    <n v="1000"/>
    <x v="2"/>
    <x v="0"/>
    <x v="2"/>
    <n v="31"/>
  </r>
  <r>
    <s v="GT"/>
    <n v="668733470.27534974"/>
    <s v="Förbrukningsbolaget"/>
    <n v="8890"/>
    <s v="13X4450"/>
    <x v="1"/>
    <x v="0"/>
    <m/>
    <m/>
    <s v="ÅZ34"/>
    <m/>
    <s v="Ö100"/>
    <s v="ZZZZ"/>
    <n v="46289.130110178245"/>
    <n v="990711"/>
    <x v="2"/>
    <x v="0"/>
    <x v="2"/>
    <n v="31"/>
  </r>
  <r>
    <s v="FEL"/>
    <n v="3517348.2422150136"/>
    <s v="Periodisera 111122"/>
    <n v="8890"/>
    <s v="13X4450"/>
    <x v="1"/>
    <x v="0"/>
    <m/>
    <m/>
    <s v="ÅZ10"/>
    <m/>
    <s v="Z312"/>
    <s v="ZZZZ"/>
    <n v="977.34721065912856"/>
    <m/>
    <x v="2"/>
    <x v="0"/>
    <x v="2"/>
    <n v="31"/>
  </r>
  <r>
    <s v="RT"/>
    <n v="3770773.8570721992"/>
    <s v="Reversering: För mycket kostnader feb"/>
    <n v="8890"/>
    <s v="13X4450"/>
    <x v="1"/>
    <x v="0"/>
    <m/>
    <m/>
    <s v="ÅZ10"/>
    <m/>
    <s v="Ö100"/>
    <s v="ZZZZ"/>
    <n v="-46101.549458005444"/>
    <m/>
    <x v="2"/>
    <x v="0"/>
    <x v="2"/>
    <n v="31"/>
  </r>
  <r>
    <s v="RT"/>
    <n v="3770773.8570721992"/>
    <s v="Reversering: För mycket kostnader feb"/>
    <n v="8890"/>
    <s v="13X4450"/>
    <x v="1"/>
    <x v="0"/>
    <m/>
    <m/>
    <s v="ÅZ10"/>
    <m/>
    <s v="Ö100"/>
    <s v="ZZZZ"/>
    <n v="-36188.551132489403"/>
    <m/>
    <x v="2"/>
    <x v="0"/>
    <x v="2"/>
    <n v="31"/>
  </r>
  <r>
    <s v="RT"/>
    <n v="3770773.8570721992"/>
    <s v="Reversering: För lite kostnader feb"/>
    <n v="8890"/>
    <s v="13X4450"/>
    <x v="1"/>
    <x v="0"/>
    <m/>
    <m/>
    <s v="ÅZ10"/>
    <m/>
    <s v="Ö100"/>
    <s v="ZZZZ"/>
    <n v="-26975.530890188642"/>
    <m/>
    <x v="2"/>
    <x v="0"/>
    <x v="2"/>
    <n v="31"/>
  </r>
  <r>
    <s v="GT"/>
    <n v="350651700.02863538"/>
    <s v="Förbrukningsbolaget"/>
    <n v="6666"/>
    <s v="13X4450"/>
    <x v="1"/>
    <x v="0"/>
    <m/>
    <m/>
    <m/>
    <m/>
    <s v="Ö100"/>
    <s v="ZZZZ"/>
    <n v="1814.0901811351787"/>
    <m/>
    <x v="2"/>
    <x v="0"/>
    <x v="2"/>
    <n v="31"/>
  </r>
  <r>
    <s v="BU"/>
    <n v="4710200.6610626373"/>
    <s v="2019-03-27"/>
    <n v="6666"/>
    <s v="13X4460"/>
    <x v="0"/>
    <x v="0"/>
    <m/>
    <m/>
    <m/>
    <m/>
    <s v="Ö100"/>
    <s v="ZZZZ"/>
    <n v="1500.9103463445019"/>
    <m/>
    <x v="2"/>
    <x v="0"/>
    <x v="2"/>
    <n v="31"/>
  </r>
  <r>
    <s v="BU"/>
    <n v="4710200.6610626373"/>
    <s v="2019-03-27"/>
    <n v="6666"/>
    <s v="13X4460"/>
    <x v="0"/>
    <x v="0"/>
    <m/>
    <m/>
    <m/>
    <m/>
    <s v="Ö100"/>
    <s v="ZZZZ"/>
    <n v="1500.6175855094114"/>
    <m/>
    <x v="2"/>
    <x v="0"/>
    <x v="2"/>
    <n v="31"/>
  </r>
  <r>
    <s v="BU"/>
    <n v="4710200.6610626373"/>
    <s v="2019-03-27"/>
    <n v="6666"/>
    <s v="13X4460"/>
    <x v="0"/>
    <x v="0"/>
    <m/>
    <m/>
    <m/>
    <m/>
    <s v="Ö100"/>
    <s v="ZZZZ"/>
    <n v="1501.822739090343"/>
    <m/>
    <x v="2"/>
    <x v="0"/>
    <x v="2"/>
    <n v="31"/>
  </r>
  <r>
    <s v="GT"/>
    <n v="1153068916.0928597"/>
    <s v="Förbrukningsbolaget"/>
    <n v="6666"/>
    <s v="13X4450"/>
    <x v="1"/>
    <x v="0"/>
    <m/>
    <m/>
    <m/>
    <m/>
    <s v="Ö100"/>
    <s v="YYYY"/>
    <n v="1474.3261349024528"/>
    <n v="213784007"/>
    <x v="2"/>
    <x v="0"/>
    <x v="2"/>
    <n v="31"/>
  </r>
  <r>
    <s v="GT"/>
    <n v="1109418963.6287816"/>
    <s v="Övrigtbolaget"/>
    <n v="6666"/>
    <s v="13X4450"/>
    <x v="1"/>
    <x v="0"/>
    <m/>
    <m/>
    <m/>
    <m/>
    <s v="Ö100"/>
    <s v="YYYY"/>
    <n v="1000.9679297782536"/>
    <n v="668"/>
    <x v="2"/>
    <x v="0"/>
    <x v="2"/>
    <n v="31"/>
  </r>
  <r>
    <s v="GT"/>
    <n v="53018595.091080762"/>
    <s v="Övrigtbolaget"/>
    <n v="6666"/>
    <s v="13X4450"/>
    <x v="1"/>
    <x v="0"/>
    <m/>
    <m/>
    <m/>
    <m/>
    <s v="Ö100"/>
    <s v="ZZZZ"/>
    <n v="1000.9207856536218"/>
    <n v="1643"/>
    <x v="2"/>
    <x v="0"/>
    <x v="2"/>
    <n v="31"/>
  </r>
  <r>
    <s v="GT"/>
    <n v="37369546.941156961"/>
    <s v="Övrigtbolaget"/>
    <n v="6666"/>
    <s v="13X4450"/>
    <x v="1"/>
    <x v="0"/>
    <m/>
    <m/>
    <m/>
    <m/>
    <s v="Ö100"/>
    <s v="ZZZZ"/>
    <n v="701.49824588711658"/>
    <n v="3062"/>
    <x v="2"/>
    <x v="0"/>
    <x v="2"/>
    <n v="31"/>
  </r>
  <r>
    <s v="GT"/>
    <n v="557226010.74138558"/>
    <s v="Övrigtbolaget"/>
    <n v="6666"/>
    <s v="13X4450"/>
    <x v="1"/>
    <x v="0"/>
    <m/>
    <m/>
    <m/>
    <m/>
    <s v="Ö100"/>
    <s v="ZZZZ"/>
    <n v="1000.5817288357991"/>
    <n v="8637"/>
    <x v="2"/>
    <x v="0"/>
    <x v="2"/>
    <n v="31"/>
  </r>
  <r>
    <s v="GT"/>
    <n v="1097952316.1492863"/>
    <s v="Leasingbolaget"/>
    <n v="6666"/>
    <s v="13X4450"/>
    <x v="1"/>
    <x v="0"/>
    <m/>
    <m/>
    <s v="ÅZ34"/>
    <m/>
    <s v="Ö100"/>
    <s v="YYYY"/>
    <n v="1176.0397430222595"/>
    <n v="11968"/>
    <x v="2"/>
    <x v="0"/>
    <x v="2"/>
    <n v="31"/>
  </r>
  <r>
    <s v="GT"/>
    <n v="904131858.09770346"/>
    <s v="Förbrukningsbolaget"/>
    <n v="6666"/>
    <s v="13X4450"/>
    <x v="1"/>
    <x v="0"/>
    <m/>
    <m/>
    <m/>
    <m/>
    <s v="Ö100"/>
    <s v="YYYY"/>
    <n v="51841.047440937626"/>
    <m/>
    <x v="2"/>
    <x v="0"/>
    <x v="2"/>
    <n v="31"/>
  </r>
  <r>
    <s v="GT"/>
    <n v="1268271955.9454885"/>
    <s v="Förbrukningsbolaget"/>
    <n v="6666"/>
    <s v="13X4450"/>
    <x v="1"/>
    <x v="0"/>
    <m/>
    <m/>
    <m/>
    <m/>
    <s v="Ö100"/>
    <s v="YYYY"/>
    <n v="9000.8172679444469"/>
    <n v="120281"/>
    <x v="2"/>
    <x v="0"/>
    <x v="2"/>
    <n v="31"/>
  </r>
  <r>
    <s v="GT"/>
    <n v="1268271955.9454885"/>
    <s v="Förbrukningsbolaget"/>
    <n v="6666"/>
    <s v="13X4450"/>
    <x v="1"/>
    <x v="0"/>
    <m/>
    <m/>
    <m/>
    <m/>
    <s v="Ö100"/>
    <s v="YYYY"/>
    <n v="6000.7218198218297"/>
    <n v="139675"/>
    <x v="2"/>
    <x v="0"/>
    <x v="2"/>
    <n v="31"/>
  </r>
  <r>
    <s v="GT"/>
    <n v="1268271955.9454885"/>
    <s v="Förbrukningsbolaget"/>
    <n v="6666"/>
    <s v="13X4450"/>
    <x v="1"/>
    <x v="0"/>
    <m/>
    <m/>
    <m/>
    <m/>
    <s v="Ö100"/>
    <s v="YYYY"/>
    <n v="9001.0241042133584"/>
    <n v="150797"/>
    <x v="2"/>
    <x v="0"/>
    <x v="2"/>
    <n v="31"/>
  </r>
  <r>
    <s v="GT"/>
    <n v="1008502700.3396019"/>
    <s v="Förbrukningsbolaget"/>
    <n v="6666"/>
    <s v="13X4450"/>
    <x v="1"/>
    <x v="0"/>
    <m/>
    <m/>
    <m/>
    <m/>
    <s v="Ö100"/>
    <s v="YYYY"/>
    <n v="260.9462463074899"/>
    <n v="2293537"/>
    <x v="2"/>
    <x v="0"/>
    <x v="2"/>
    <n v="31"/>
  </r>
  <r>
    <s v="GT"/>
    <n v="481867916.36989784"/>
    <s v="Förbrukningsbolaget"/>
    <n v="6666"/>
    <s v="13X4410"/>
    <x v="2"/>
    <x v="0"/>
    <m/>
    <m/>
    <m/>
    <m/>
    <s v="Ö100"/>
    <s v="ZZZZ"/>
    <n v="171.22830401609505"/>
    <n v="307"/>
    <x v="2"/>
    <x v="0"/>
    <x v="2"/>
    <n v="31"/>
  </r>
  <r>
    <s v="GT"/>
    <n v="155360921.34924382"/>
    <s v="Förbrukningsbolaget"/>
    <n v="6666"/>
    <s v="13X4450"/>
    <x v="1"/>
    <x v="0"/>
    <m/>
    <m/>
    <m/>
    <m/>
    <s v="Ö100"/>
    <s v="ZZZZ"/>
    <n v="18.696747140472556"/>
    <n v="1466148027"/>
    <x v="1"/>
    <x v="0"/>
    <x v="1"/>
    <n v="28"/>
  </r>
  <r>
    <s v="GT"/>
    <n v="607063791.01003015"/>
    <s v="Förbrukningsbolaget"/>
    <n v="6666"/>
    <s v="13X4450"/>
    <x v="1"/>
    <x v="0"/>
    <m/>
    <m/>
    <m/>
    <m/>
    <s v="Ö100"/>
    <s v="ZZZZ"/>
    <n v="711.84662774042079"/>
    <n v="2258018888"/>
    <x v="1"/>
    <x v="0"/>
    <x v="1"/>
    <n v="28"/>
  </r>
  <r>
    <s v="GT"/>
    <n v="629512443.56497097"/>
    <s v="Förbrukningsbolaget"/>
    <n v="6666"/>
    <s v="13X4450"/>
    <x v="1"/>
    <x v="0"/>
    <m/>
    <m/>
    <m/>
    <m/>
    <s v="Ö100"/>
    <s v="ZZZZ"/>
    <n v="367.72751951303002"/>
    <n v="3209304197"/>
    <x v="1"/>
    <x v="0"/>
    <x v="1"/>
    <n v="28"/>
  </r>
  <r>
    <s v="GT"/>
    <n v="836795720.13568377"/>
    <s v="Förbrukningsbolaget"/>
    <n v="6666"/>
    <s v="13X4460"/>
    <x v="0"/>
    <x v="0"/>
    <m/>
    <m/>
    <m/>
    <m/>
    <s v="Ö100"/>
    <s v="YYYY"/>
    <n v="409.6276270323433"/>
    <n v="4610183384"/>
    <x v="1"/>
    <x v="0"/>
    <x v="1"/>
    <n v="28"/>
  </r>
  <r>
    <s v="GT"/>
    <n v="780963630.91947985"/>
    <s v="Förbrukningsbolaget"/>
    <n v="6666"/>
    <s v="13X4450"/>
    <x v="1"/>
    <x v="0"/>
    <m/>
    <m/>
    <m/>
    <m/>
    <s v="Ö100"/>
    <s v="YYYY"/>
    <n v="533.22833081351882"/>
    <n v="7969577032"/>
    <x v="1"/>
    <x v="0"/>
    <x v="1"/>
    <n v="28"/>
  </r>
  <r>
    <s v="GT"/>
    <n v="1198575144.2031963"/>
    <s v="Förbrukningsbolaget"/>
    <n v="6666"/>
    <s v="13X4450"/>
    <x v="1"/>
    <x v="0"/>
    <m/>
    <m/>
    <m/>
    <m/>
    <s v="Ö100"/>
    <s v="YYYY"/>
    <n v="2548.7865217005719"/>
    <n v="9400010572"/>
    <x v="1"/>
    <x v="0"/>
    <x v="1"/>
    <n v="28"/>
  </r>
  <r>
    <s v="GT"/>
    <n v="1206639764.5055635"/>
    <s v="Leasingbolaget"/>
    <n v="6666"/>
    <s v="13X4450"/>
    <x v="1"/>
    <x v="0"/>
    <m/>
    <m/>
    <s v="ÅZ34"/>
    <m/>
    <s v="Ö100"/>
    <s v="YYYY"/>
    <n v="3083.597733584912"/>
    <n v="1026198"/>
    <x v="2"/>
    <x v="0"/>
    <x v="2"/>
    <n v="31"/>
  </r>
  <r>
    <s v="GT"/>
    <n v="650082066.65709126"/>
    <s v="Energibolaget"/>
    <n v="7899"/>
    <s v="13X4460"/>
    <x v="0"/>
    <x v="0"/>
    <m/>
    <m/>
    <m/>
    <m/>
    <s v="Z330"/>
    <s v="ZZZZ"/>
    <n v="58.216240438462769"/>
    <m/>
    <x v="3"/>
    <x v="0"/>
    <x v="3"/>
    <n v="30"/>
  </r>
  <r>
    <s v="GT"/>
    <n v="730278391.73558104"/>
    <s v="Energibolaget"/>
    <n v="7899"/>
    <s v="13X4450"/>
    <x v="1"/>
    <x v="0"/>
    <m/>
    <m/>
    <m/>
    <m/>
    <s v="Å100"/>
    <s v="YYYY"/>
    <n v="205.19382273632053"/>
    <m/>
    <x v="3"/>
    <x v="0"/>
    <x v="3"/>
    <n v="30"/>
  </r>
  <r>
    <s v="GT"/>
    <n v="791538733.49865103"/>
    <s v="Energibolaget"/>
    <n v="7899"/>
    <s v="13X4450"/>
    <x v="1"/>
    <x v="0"/>
    <m/>
    <m/>
    <m/>
    <m/>
    <s v="Z330"/>
    <s v="YYYY"/>
    <n v="211.20562192134179"/>
    <m/>
    <x v="3"/>
    <x v="0"/>
    <x v="3"/>
    <n v="30"/>
  </r>
  <r>
    <s v="GT"/>
    <n v="843220752.31890345"/>
    <s v="Energibolaget"/>
    <n v="7899"/>
    <s v="13X4460"/>
    <x v="0"/>
    <x v="0"/>
    <m/>
    <m/>
    <m/>
    <m/>
    <s v="Å100"/>
    <s v="YYYY"/>
    <n v="67.415007158677852"/>
    <m/>
    <x v="3"/>
    <x v="0"/>
    <x v="3"/>
    <n v="30"/>
  </r>
  <r>
    <s v="GT"/>
    <n v="981104255.57125735"/>
    <s v="Energibolaget"/>
    <n v="7899"/>
    <s v="13X4450"/>
    <x v="1"/>
    <x v="0"/>
    <m/>
    <m/>
    <m/>
    <m/>
    <s v="Å100"/>
    <s v="YYYY"/>
    <n v="145.76740029822196"/>
    <m/>
    <x v="3"/>
    <x v="0"/>
    <x v="3"/>
    <n v="30"/>
  </r>
  <r>
    <s v="GT"/>
    <n v="1025517481.0039601"/>
    <s v="Energibolaget"/>
    <n v="7899"/>
    <s v="13X4450"/>
    <x v="1"/>
    <x v="0"/>
    <m/>
    <m/>
    <m/>
    <m/>
    <s v="Z330"/>
    <s v="YYYY"/>
    <n v="260.52440180421132"/>
    <m/>
    <x v="3"/>
    <x v="0"/>
    <x v="3"/>
    <n v="30"/>
  </r>
  <r>
    <s v="GT"/>
    <n v="657584317.78046095"/>
    <s v="Bensinbolaget"/>
    <n v="7899"/>
    <s v="13X4460"/>
    <x v="0"/>
    <x v="0"/>
    <m/>
    <m/>
    <m/>
    <m/>
    <s v="Ö100"/>
    <s v="ZZZZ"/>
    <n v="774.40316658095128"/>
    <n v="3184353927"/>
    <x v="3"/>
    <x v="0"/>
    <x v="3"/>
    <n v="30"/>
  </r>
  <r>
    <s v="GT"/>
    <n v="1010287653.2093558"/>
    <s v="Bensinbolaget"/>
    <n v="7899"/>
    <s v="13X4450"/>
    <x v="1"/>
    <x v="0"/>
    <m/>
    <m/>
    <m/>
    <m/>
    <s v="Ö100"/>
    <s v="YYYY"/>
    <n v="167.04070438581343"/>
    <n v="10121352580"/>
    <x v="3"/>
    <x v="0"/>
    <x v="3"/>
    <n v="30"/>
  </r>
  <r>
    <s v="GT"/>
    <n v="1256356341.4469039"/>
    <s v="Bensinbolaget"/>
    <n v="7899"/>
    <s v="13X4460"/>
    <x v="0"/>
    <x v="0"/>
    <m/>
    <m/>
    <m/>
    <m/>
    <s v="Ö100"/>
    <s v="YYYY"/>
    <n v="547.33948428942142"/>
    <n v="10232250257"/>
    <x v="3"/>
    <x v="0"/>
    <x v="3"/>
    <n v="30"/>
  </r>
  <r>
    <s v="GT"/>
    <n v="523186845.38171363"/>
    <s v="Leasingbolaget"/>
    <n v="7897"/>
    <s v="13X4450"/>
    <x v="1"/>
    <x v="0"/>
    <m/>
    <m/>
    <m/>
    <m/>
    <s v="Ö100"/>
    <s v="ZZZZ"/>
    <n v="69.382377727493235"/>
    <n v="3017387293"/>
    <x v="3"/>
    <x v="0"/>
    <x v="3"/>
    <n v="30"/>
  </r>
  <r>
    <s v="GT"/>
    <n v="270398506.87035114"/>
    <s v="Leasingbolaget"/>
    <n v="7897"/>
    <s v="13X4450"/>
    <x v="1"/>
    <x v="0"/>
    <m/>
    <m/>
    <m/>
    <m/>
    <s v="Ö100"/>
    <s v="ZZZZ"/>
    <n v="301.22219009911834"/>
    <n v="14484604"/>
    <x v="3"/>
    <x v="0"/>
    <x v="3"/>
    <n v="30"/>
  </r>
  <r>
    <s v="GT"/>
    <n v="52341631.566381104"/>
    <s v="Leasingbolaget"/>
    <n v="7897"/>
    <s v="13X4450"/>
    <x v="1"/>
    <x v="0"/>
    <m/>
    <m/>
    <m/>
    <m/>
    <s v="Ö100"/>
    <s v="ZZZZ"/>
    <n v="284.9208608778552"/>
    <n v="92053625"/>
    <x v="3"/>
    <x v="0"/>
    <x v="3"/>
    <n v="30"/>
  </r>
  <r>
    <s v="GT"/>
    <n v="993794966.89416754"/>
    <s v="Leasingbolaget"/>
    <n v="7897"/>
    <s v="13X4450"/>
    <x v="1"/>
    <x v="0"/>
    <m/>
    <m/>
    <m/>
    <m/>
    <s v="Ö100"/>
    <s v="YYYY"/>
    <n v="370.51505990421026"/>
    <n v="834255644"/>
    <x v="3"/>
    <x v="0"/>
    <x v="3"/>
    <n v="30"/>
  </r>
  <r>
    <s v="GT"/>
    <n v="561626169.80291283"/>
    <s v="Leasingbolaget"/>
    <n v="7897"/>
    <s v="13X4450"/>
    <x v="1"/>
    <x v="0"/>
    <m/>
    <m/>
    <m/>
    <m/>
    <s v="Ö100"/>
    <s v="ZZZZ"/>
    <n v="290.95136544478868"/>
    <n v="1371287047"/>
    <x v="3"/>
    <x v="0"/>
    <x v="3"/>
    <n v="30"/>
  </r>
  <r>
    <s v="GT"/>
    <n v="649917765.27795219"/>
    <s v="Leasingbolaget"/>
    <n v="7897"/>
    <s v="13X4460"/>
    <x v="0"/>
    <x v="0"/>
    <m/>
    <m/>
    <m/>
    <m/>
    <s v="Å100"/>
    <s v="ZZZZ"/>
    <n v="186.50727907627734"/>
    <n v="1541755402"/>
    <x v="3"/>
    <x v="0"/>
    <x v="3"/>
    <n v="30"/>
  </r>
  <r>
    <s v="GT"/>
    <n v="335829880.54819024"/>
    <s v="Leasingbolaget"/>
    <n v="7897"/>
    <s v="13X4450"/>
    <x v="1"/>
    <x v="0"/>
    <m/>
    <m/>
    <m/>
    <m/>
    <s v="Ö100"/>
    <s v="ZZZZ"/>
    <n v="810.82372926697212"/>
    <n v="2231889719"/>
    <x v="3"/>
    <x v="0"/>
    <x v="3"/>
    <n v="30"/>
  </r>
  <r>
    <s v="GT"/>
    <n v="682439883.92289329"/>
    <s v="Leasingbolaget"/>
    <n v="7897"/>
    <s v="13X4450"/>
    <x v="1"/>
    <x v="0"/>
    <m/>
    <m/>
    <m/>
    <m/>
    <s v="Ö100"/>
    <s v="ZZZZ"/>
    <n v="247.86903489422627"/>
    <n v="2513865153"/>
    <x v="3"/>
    <x v="0"/>
    <x v="3"/>
    <n v="30"/>
  </r>
  <r>
    <s v="GT"/>
    <n v="649917765.27795219"/>
    <s v="Leasingbolaget"/>
    <n v="7897"/>
    <s v="13X4460"/>
    <x v="0"/>
    <x v="0"/>
    <m/>
    <m/>
    <m/>
    <m/>
    <s v="Å100"/>
    <s v="ZZZZ"/>
    <n v="185.10295264739725"/>
    <n v="2514074859"/>
    <x v="3"/>
    <x v="0"/>
    <x v="3"/>
    <n v="30"/>
  </r>
  <r>
    <s v="GT"/>
    <n v="1239245412.482928"/>
    <s v="Leasingbolaget"/>
    <n v="7897"/>
    <s v="13X4460"/>
    <x v="0"/>
    <x v="0"/>
    <m/>
    <m/>
    <m/>
    <m/>
    <s v="Ö100"/>
    <s v="YYYY"/>
    <n v="268.8401938806806"/>
    <n v="2520674682"/>
    <x v="3"/>
    <x v="0"/>
    <x v="3"/>
    <n v="30"/>
  </r>
  <r>
    <s v="GT"/>
    <n v="457281823.42091948"/>
    <s v="Leasingbolaget"/>
    <n v="7897"/>
    <s v="13X4450"/>
    <x v="1"/>
    <x v="0"/>
    <m/>
    <m/>
    <m/>
    <m/>
    <s v="Ö100"/>
    <s v="ZZZZ"/>
    <n v="1261.0438223419333"/>
    <n v="2983335297"/>
    <x v="3"/>
    <x v="0"/>
    <x v="3"/>
    <n v="30"/>
  </r>
  <r>
    <s v="GT"/>
    <n v="391423653.4637273"/>
    <s v="Leasingbolaget"/>
    <n v="7897"/>
    <s v="13X4450"/>
    <x v="1"/>
    <x v="0"/>
    <m/>
    <m/>
    <m/>
    <m/>
    <s v="Ö100"/>
    <s v="ZZZZ"/>
    <n v="1197.2222147975624"/>
    <n v="3275329546"/>
    <x v="3"/>
    <x v="0"/>
    <x v="3"/>
    <n v="30"/>
  </r>
  <r>
    <s v="GT"/>
    <n v="511503019.15396643"/>
    <s v="Leasingbolaget"/>
    <n v="7897"/>
    <s v="13X4450"/>
    <x v="1"/>
    <x v="0"/>
    <m/>
    <m/>
    <m/>
    <m/>
    <s v="Ö100"/>
    <s v="ZZZZ"/>
    <n v="205.88478363512476"/>
    <n v="4458706126"/>
    <x v="3"/>
    <x v="0"/>
    <x v="3"/>
    <n v="30"/>
  </r>
  <r>
    <s v="GT"/>
    <n v="953774683.86778152"/>
    <s v="Leasingbolaget"/>
    <n v="7897"/>
    <s v="13X4450"/>
    <x v="1"/>
    <x v="0"/>
    <m/>
    <m/>
    <m/>
    <m/>
    <s v="Ö100"/>
    <s v="YYYY"/>
    <n v="560.25636342202858"/>
    <n v="5264345837"/>
    <x v="3"/>
    <x v="0"/>
    <x v="3"/>
    <n v="30"/>
  </r>
  <r>
    <s v="GT"/>
    <n v="160951059.44463727"/>
    <s v="Leasingbolaget"/>
    <n v="7897"/>
    <s v="13X4450"/>
    <x v="1"/>
    <x v="0"/>
    <m/>
    <m/>
    <m/>
    <m/>
    <s v="Å100"/>
    <s v="ZZZZ"/>
    <n v="901.41365078030583"/>
    <n v="5306025311"/>
    <x v="3"/>
    <x v="0"/>
    <x v="3"/>
    <n v="30"/>
  </r>
  <r>
    <s v="GT"/>
    <n v="809042758.4841758"/>
    <s v="Leasingbolaget"/>
    <n v="7897"/>
    <s v="13X4450"/>
    <x v="1"/>
    <x v="0"/>
    <m/>
    <m/>
    <m/>
    <m/>
    <s v="Ö100"/>
    <s v="YYYY"/>
    <n v="174.26800535186223"/>
    <n v="5589452923"/>
    <x v="3"/>
    <x v="0"/>
    <x v="3"/>
    <n v="30"/>
  </r>
  <r>
    <s v="GT"/>
    <n v="1175952840.5475442"/>
    <s v="Leasingbolaget"/>
    <n v="7897"/>
    <s v="13X4450"/>
    <x v="1"/>
    <x v="0"/>
    <m/>
    <m/>
    <m/>
    <m/>
    <s v="Ö100"/>
    <s v="YYYY"/>
    <n v="412.28246998044131"/>
    <n v="7016457055"/>
    <x v="3"/>
    <x v="0"/>
    <x v="3"/>
    <n v="30"/>
  </r>
  <r>
    <s v="GT"/>
    <n v="392180561.73343146"/>
    <s v="Leasingbolaget"/>
    <n v="7897"/>
    <s v="13X4450"/>
    <x v="1"/>
    <x v="0"/>
    <m/>
    <m/>
    <m/>
    <m/>
    <s v="Ö100"/>
    <s v="ZZZZ"/>
    <n v="629.24735350428102"/>
    <n v="7734460534"/>
    <x v="3"/>
    <x v="0"/>
    <x v="3"/>
    <n v="30"/>
  </r>
  <r>
    <s v="GT"/>
    <n v="1118663471.0243363"/>
    <s v="Leasingbolaget"/>
    <n v="7897"/>
    <s v="13X4450"/>
    <x v="1"/>
    <x v="0"/>
    <m/>
    <m/>
    <m/>
    <m/>
    <s v="Ö100"/>
    <s v="YYYY"/>
    <n v="403.8501517725748"/>
    <n v="8336806722"/>
    <x v="3"/>
    <x v="0"/>
    <x v="3"/>
    <n v="30"/>
  </r>
  <r>
    <s v="GT"/>
    <n v="651795372.28675032"/>
    <s v="Leasingbolaget"/>
    <n v="7897"/>
    <s v="13X4460"/>
    <x v="0"/>
    <x v="0"/>
    <m/>
    <m/>
    <m/>
    <m/>
    <s v="Ö100"/>
    <s v="ZZZZ"/>
    <n v="1050.6067016092643"/>
    <n v="8520649610"/>
    <x v="4"/>
    <x v="0"/>
    <x v="4"/>
    <n v="31"/>
  </r>
  <r>
    <s v="GT"/>
    <n v="235893648.13534892"/>
    <s v="Leasingbolaget"/>
    <n v="7897"/>
    <s v="13X4450"/>
    <x v="1"/>
    <x v="0"/>
    <m/>
    <m/>
    <m/>
    <m/>
    <s v="Ö100"/>
    <s v="ZZZZ"/>
    <n v="774.5798740523328"/>
    <n v="9474859400"/>
    <x v="5"/>
    <x v="0"/>
    <x v="5"/>
    <n v="1"/>
  </r>
  <r>
    <s v="GT"/>
    <n v="985065054.2443738"/>
    <s v="Leasingbolaget"/>
    <n v="7897"/>
    <s v="13X4450"/>
    <x v="1"/>
    <x v="0"/>
    <m/>
    <m/>
    <m/>
    <m/>
    <s v="Ö100"/>
    <s v="YYYY"/>
    <n v="685.7777457484251"/>
    <n v="9935731897"/>
    <x v="6"/>
    <x v="0"/>
    <x v="5"/>
    <n v="2"/>
  </r>
  <r>
    <s v="GT"/>
    <n v="317552716.71608251"/>
    <s v="Leasingbolaget"/>
    <n v="7897"/>
    <s v="13X4460"/>
    <x v="0"/>
    <x v="0"/>
    <m/>
    <m/>
    <m/>
    <m/>
    <s v="Ö100"/>
    <s v="ZZZZ"/>
    <n v="516.10859513718196"/>
    <n v="10197281732"/>
    <x v="7"/>
    <x v="0"/>
    <x v="5"/>
    <n v="3"/>
  </r>
  <r>
    <s v="GT"/>
    <n v="1126951941.3243792"/>
    <s v="Leasingbolaget"/>
    <n v="7897"/>
    <s v="13X4450"/>
    <x v="1"/>
    <x v="0"/>
    <m/>
    <m/>
    <m/>
    <m/>
    <s v="Ö100"/>
    <s v="YYYY"/>
    <n v="174.5284855254493"/>
    <n v="10242141449"/>
    <x v="8"/>
    <x v="0"/>
    <x v="5"/>
    <n v="4"/>
  </r>
  <r>
    <s v="GT"/>
    <n v="167980021.38459906"/>
    <s v="Leasingbolaget"/>
    <n v="7897"/>
    <s v="13X4450"/>
    <x v="1"/>
    <x v="0"/>
    <m/>
    <m/>
    <m/>
    <m/>
    <s v="Ö100"/>
    <s v="ZZZZ"/>
    <n v="290.86296161429067"/>
    <n v="11067134044"/>
    <x v="9"/>
    <x v="0"/>
    <x v="5"/>
    <n v="5"/>
  </r>
  <r>
    <s v="GT"/>
    <n v="417091050.08079851"/>
    <s v="Leasingbolaget"/>
    <n v="7897"/>
    <s v="13X4450"/>
    <x v="1"/>
    <x v="0"/>
    <m/>
    <m/>
    <m/>
    <m/>
    <s v="Ö100"/>
    <s v="ZZZZ"/>
    <n v="412.08090090363521"/>
    <n v="11728310398"/>
    <x v="10"/>
    <x v="0"/>
    <x v="5"/>
    <n v="6"/>
  </r>
  <r>
    <s v="GT"/>
    <n v="558554808.58712816"/>
    <s v="Leasingbolaget"/>
    <n v="7897"/>
    <s v="13X4450"/>
    <x v="1"/>
    <x v="0"/>
    <m/>
    <m/>
    <m/>
    <m/>
    <s v="Ö100"/>
    <s v="ZZZZ"/>
    <n v="285.37577534576201"/>
    <n v="12192341085"/>
    <x v="11"/>
    <x v="0"/>
    <x v="5"/>
    <n v="7"/>
  </r>
  <r>
    <s v="GT"/>
    <n v="1106102563.7390568"/>
    <s v="Leasingbolaget"/>
    <n v="7897"/>
    <s v="13X4450"/>
    <x v="1"/>
    <x v="0"/>
    <m/>
    <m/>
    <m/>
    <m/>
    <s v="Ö100"/>
    <s v="YYYY"/>
    <n v="258.5163252497955"/>
    <n v="12255091463"/>
    <x v="12"/>
    <x v="0"/>
    <x v="5"/>
    <n v="8"/>
  </r>
  <r>
    <s v="GT"/>
    <n v="891275531.59038544"/>
    <s v="Leasingbolaget"/>
    <n v="7896"/>
    <s v="13X4450"/>
    <x v="1"/>
    <x v="0"/>
    <m/>
    <m/>
    <m/>
    <m/>
    <s v="Ö100"/>
    <s v="YYYY"/>
    <n v="547.69043789441139"/>
    <n v="12461950252"/>
    <x v="13"/>
    <x v="0"/>
    <x v="5"/>
    <n v="9"/>
  </r>
  <r>
    <s v="GT"/>
    <n v="327760373.10262978"/>
    <s v="Leasingbolaget"/>
    <n v="7896"/>
    <s v="13X4460"/>
    <x v="0"/>
    <x v="0"/>
    <m/>
    <m/>
    <m/>
    <m/>
    <s v="Ö100"/>
    <s v="ZZZZ"/>
    <n v="258.37998319176819"/>
    <n v="12514717606"/>
    <x v="14"/>
    <x v="0"/>
    <x v="5"/>
    <n v="10"/>
  </r>
  <r>
    <s v="GT"/>
    <n v="876411710.76943481"/>
    <s v="Leasingbolaget"/>
    <n v="7896"/>
    <s v="13X4460"/>
    <x v="0"/>
    <x v="0"/>
    <m/>
    <m/>
    <m/>
    <m/>
    <s v="Ö100"/>
    <s v="YYYY"/>
    <n v="7842.2147576638108"/>
    <n v="12725654374"/>
    <x v="15"/>
    <x v="0"/>
    <x v="5"/>
    <n v="11"/>
  </r>
  <r>
    <s v="GT"/>
    <n v="880264649.62814546"/>
    <s v="Leasingbolaget"/>
    <n v="7896"/>
    <s v="13X4460"/>
    <x v="0"/>
    <x v="0"/>
    <m/>
    <m/>
    <m/>
    <m/>
    <s v="Ö100"/>
    <s v="YYYY"/>
    <n v="335.01446790007185"/>
    <n v="13230781456"/>
    <x v="16"/>
    <x v="0"/>
    <x v="5"/>
    <n v="12"/>
  </r>
  <r>
    <s v="GT"/>
    <n v="1032737147.8270378"/>
    <s v="Leasingbolaget"/>
    <n v="7896"/>
    <s v="13X4450"/>
    <x v="1"/>
    <x v="0"/>
    <m/>
    <m/>
    <m/>
    <m/>
    <s v="Ö100"/>
    <s v="YYYY"/>
    <n v="2116.0387377543898"/>
    <n v="14044056339"/>
    <x v="17"/>
    <x v="0"/>
    <x v="5"/>
    <n v="13"/>
  </r>
  <r>
    <s v="GT"/>
    <n v="572684484.67307746"/>
    <s v="Leasingbolaget"/>
    <n v="7896"/>
    <s v="13X4450"/>
    <x v="1"/>
    <x v="0"/>
    <m/>
    <m/>
    <m/>
    <m/>
    <s v="Ö100"/>
    <s v="ZZZZ"/>
    <n v="1281.2410905408335"/>
    <n v="14835824560"/>
    <x v="18"/>
    <x v="0"/>
    <x v="5"/>
    <n v="14"/>
  </r>
  <r>
    <s v="GT"/>
    <n v="34985145.318108819"/>
    <s v="Leasingbolaget"/>
    <n v="7896"/>
    <s v="13X4450"/>
    <x v="1"/>
    <x v="0"/>
    <m/>
    <m/>
    <m/>
    <m/>
    <s v="Ö100"/>
    <s v="ZZZZ"/>
    <n v="625.79762785290109"/>
    <n v="1601865606"/>
    <x v="19"/>
    <x v="0"/>
    <x v="5"/>
    <n v="15"/>
  </r>
  <r>
    <s v="GT"/>
    <n v="844713684.87410867"/>
    <s v="Leasingbolaget"/>
    <n v="7896"/>
    <s v="13X4460"/>
    <x v="0"/>
    <x v="0"/>
    <m/>
    <m/>
    <m/>
    <m/>
    <s v="Ö100"/>
    <s v="YYYY"/>
    <n v="101.84499509177013"/>
    <n v="2055258208"/>
    <x v="20"/>
    <x v="0"/>
    <x v="5"/>
    <n v="16"/>
  </r>
  <r>
    <s v="GT"/>
    <n v="1067001795.7348562"/>
    <s v="Leasingbolaget"/>
    <n v="7896"/>
    <s v="13X4450"/>
    <x v="1"/>
    <x v="0"/>
    <m/>
    <m/>
    <m/>
    <m/>
    <s v="Ö100"/>
    <s v="YYYY"/>
    <n v="244.27515828579629"/>
    <n v="11151351244"/>
    <x v="21"/>
    <x v="0"/>
    <x v="5"/>
    <n v="17"/>
  </r>
  <r>
    <s v="GT"/>
    <n v="509301695.1866076"/>
    <s v="Leasingbolaget"/>
    <n v="7896"/>
    <s v="13X4450"/>
    <x v="1"/>
    <x v="0"/>
    <m/>
    <m/>
    <m/>
    <m/>
    <s v="Ö100"/>
    <s v="ZZZZ"/>
    <n v="906.53994112180374"/>
    <n v="11710171227"/>
    <x v="22"/>
    <x v="0"/>
    <x v="5"/>
    <n v="18"/>
  </r>
  <r>
    <s v="GT"/>
    <n v="788324287.72025943"/>
    <s v="Leasingbolaget"/>
    <n v="7896"/>
    <s v="13X4450"/>
    <x v="1"/>
    <x v="0"/>
    <m/>
    <m/>
    <m/>
    <m/>
    <s v="Ö100"/>
    <s v="YYYY"/>
    <n v="425.69797115937132"/>
    <n v="13205815076"/>
    <x v="23"/>
    <x v="0"/>
    <x v="5"/>
    <n v="19"/>
  </r>
  <r>
    <s v="GT"/>
    <n v="685483511.41729689"/>
    <s v="Leasingbolaget"/>
    <n v="7896"/>
    <s v="13X4450"/>
    <x v="1"/>
    <x v="0"/>
    <m/>
    <m/>
    <m/>
    <m/>
    <s v="Ö100"/>
    <s v="ZZZZ"/>
    <n v="73.802280390883254"/>
    <n v="14920651388"/>
    <x v="24"/>
    <x v="0"/>
    <x v="5"/>
    <n v="20"/>
  </r>
  <r>
    <s v="GT"/>
    <n v="554417787.41340888"/>
    <s v="Leasingbolaget"/>
    <n v="7896"/>
    <s v="13X4450"/>
    <x v="1"/>
    <x v="0"/>
    <m/>
    <m/>
    <m/>
    <m/>
    <s v="Å100"/>
    <s v="ZZZZ"/>
    <n v="203.4203548925062"/>
    <n v="4184617859"/>
    <x v="25"/>
    <x v="0"/>
    <x v="5"/>
    <n v="21"/>
  </r>
  <r>
    <s v="GT"/>
    <n v="619589931.47333753"/>
    <s v="Telefonbolaget"/>
    <n v="8890"/>
    <s v="13X4450"/>
    <x v="1"/>
    <x v="0"/>
    <m/>
    <m/>
    <m/>
    <m/>
    <s v="Ö100"/>
    <s v="ZZZZ"/>
    <n v="4795.794067164351"/>
    <n v="7078188"/>
    <x v="26"/>
    <x v="0"/>
    <x v="5"/>
    <n v="22"/>
  </r>
  <r>
    <s v="GT"/>
    <n v="598681483.37706053"/>
    <s v="IT bolaget"/>
    <n v="5999"/>
    <s v="13X4450"/>
    <x v="1"/>
    <x v="0"/>
    <m/>
    <m/>
    <m/>
    <m/>
    <s v="Å100"/>
    <s v="ZZZZ"/>
    <n v="35.770077107242315"/>
    <n v="2589500"/>
    <x v="27"/>
    <x v="0"/>
    <x v="5"/>
    <n v="23"/>
  </r>
  <r>
    <s v="GT"/>
    <n v="598681483.37706053"/>
    <s v="IT bolaget"/>
    <n v="5999"/>
    <s v="13X4450"/>
    <x v="1"/>
    <x v="0"/>
    <m/>
    <m/>
    <m/>
    <m/>
    <s v="Å100"/>
    <s v="ZZZZ"/>
    <n v="535.36092603738291"/>
    <n v="4686884"/>
    <x v="28"/>
    <x v="0"/>
    <x v="5"/>
    <n v="24"/>
  </r>
  <r>
    <s v="GT"/>
    <n v="732224523.25630176"/>
    <s v="IT bolaget"/>
    <n v="5999"/>
    <s v="13X4450"/>
    <x v="1"/>
    <x v="0"/>
    <m/>
    <m/>
    <m/>
    <m/>
    <s v="Å100"/>
    <s v="YYYY"/>
    <n v="5968.5216348237227"/>
    <n v="24111759"/>
    <x v="29"/>
    <x v="0"/>
    <x v="5"/>
    <n v="25"/>
  </r>
  <r>
    <s v="GT"/>
    <n v="901055598.57429385"/>
    <s v="IT bolaget"/>
    <n v="5999"/>
    <s v="13X4450"/>
    <x v="1"/>
    <x v="0"/>
    <m/>
    <m/>
    <m/>
    <m/>
    <s v="Ö100"/>
    <s v="YYYY"/>
    <n v="239.59887350051491"/>
    <n v="139739840658"/>
    <x v="30"/>
    <x v="0"/>
    <x v="5"/>
    <n v="26"/>
  </r>
  <r>
    <s v="GT"/>
    <n v="330186569.45306432"/>
    <s v="Kaffebolaget"/>
    <n v="5999"/>
    <s v="13X4460"/>
    <x v="0"/>
    <x v="0"/>
    <m/>
    <m/>
    <m/>
    <m/>
    <s v="Ö100"/>
    <s v="ZZZZ"/>
    <n v="-246.19588229643639"/>
    <n v="496642450590"/>
    <x v="31"/>
    <x v="0"/>
    <x v="5"/>
    <n v="27"/>
  </r>
  <r>
    <s v="GT"/>
    <n v="950946099.75694311"/>
    <s v="IT bolaget"/>
    <n v="5999"/>
    <s v="13X4490"/>
    <x v="3"/>
    <x v="1"/>
    <m/>
    <m/>
    <m/>
    <m/>
    <s v="Å100"/>
    <s v="YYYY"/>
    <n v="1135.7908828547825"/>
    <n v="69726"/>
    <x v="32"/>
    <x v="0"/>
    <x v="5"/>
    <n v="28"/>
  </r>
  <r>
    <s v="GT"/>
    <n v="1273227994.6317651"/>
    <s v="IT bolaget"/>
    <n v="5999"/>
    <s v="13X4450"/>
    <x v="1"/>
    <x v="0"/>
    <m/>
    <m/>
    <m/>
    <m/>
    <s v="Å100"/>
    <s v="YYYY"/>
    <n v="3321.3287768508308"/>
    <n v="26459344"/>
    <x v="33"/>
    <x v="0"/>
    <x v="5"/>
    <n v="29"/>
  </r>
  <r>
    <s v="GT"/>
    <n v="845969121.8605628"/>
    <s v="Kaffebolaget"/>
    <n v="5999"/>
    <s v="13X4460"/>
    <x v="0"/>
    <x v="0"/>
    <m/>
    <m/>
    <m/>
    <m/>
    <s v="Ö100"/>
    <s v="YYYY"/>
    <n v="870.90773568250358"/>
    <n v="831273"/>
    <x v="34"/>
    <x v="0"/>
    <x v="5"/>
    <n v="30"/>
  </r>
  <r>
    <s v="GT"/>
    <n v="368891479.58374226"/>
    <s v="Kaffebolaget"/>
    <n v="5999"/>
    <s v="13X4450"/>
    <x v="1"/>
    <x v="0"/>
    <m/>
    <m/>
    <m/>
    <m/>
    <s v="Ö100"/>
    <s v="ZZZZ"/>
    <n v="547.39958776900073"/>
    <n v="838504"/>
    <x v="35"/>
    <x v="0"/>
    <x v="6"/>
    <n v="1"/>
  </r>
  <r>
    <s v="GT"/>
    <n v="1273227994.6317651"/>
    <s v="IT bolaget"/>
    <n v="5999"/>
    <s v="13X4490"/>
    <x v="3"/>
    <x v="1"/>
    <m/>
    <m/>
    <m/>
    <m/>
    <s v="Å100"/>
    <s v="YYYY"/>
    <n v="866.07668523397251"/>
    <n v="18690601"/>
    <x v="36"/>
    <x v="0"/>
    <x v="6"/>
    <n v="2"/>
  </r>
  <r>
    <s v="GT"/>
    <n v="1192032484.3161283"/>
    <s v="Matbolaget"/>
    <n v="6666"/>
    <s v="13X4490"/>
    <x v="3"/>
    <x v="1"/>
    <m/>
    <m/>
    <m/>
    <m/>
    <s v="Å100"/>
    <s v="YYYY"/>
    <n v="435.73952509054817"/>
    <n v="363414"/>
    <x v="37"/>
    <x v="0"/>
    <x v="6"/>
    <n v="3"/>
  </r>
  <r>
    <s v="GT"/>
    <n v="443634479.59122068"/>
    <s v="Matbolaget"/>
    <n v="6666"/>
    <s v="13X4490"/>
    <x v="3"/>
    <x v="1"/>
    <m/>
    <m/>
    <m/>
    <m/>
    <s v="Å100"/>
    <s v="ZZZZ"/>
    <n v="227.39752255569562"/>
    <n v="36607196"/>
    <x v="38"/>
    <x v="0"/>
    <x v="6"/>
    <n v="4"/>
  </r>
  <r>
    <s v="GT"/>
    <n v="983698233.60296774"/>
    <s v="Matbolaget"/>
    <n v="6666"/>
    <s v="13X4490"/>
    <x v="3"/>
    <x v="1"/>
    <m/>
    <m/>
    <m/>
    <m/>
    <s v="Å100"/>
    <s v="YYYY"/>
    <n v="248.26599396950519"/>
    <n v="51405946"/>
    <x v="39"/>
    <x v="0"/>
    <x v="6"/>
    <n v="5"/>
  </r>
  <r>
    <s v="GT"/>
    <n v="515040109.49962157"/>
    <s v="Matbolaget"/>
    <n v="6666"/>
    <s v="13X4490"/>
    <x v="3"/>
    <x v="1"/>
    <m/>
    <m/>
    <m/>
    <m/>
    <s v="Å100"/>
    <s v="ZZZZ"/>
    <n v="582.22187114256121"/>
    <n v="1895615609"/>
    <x v="40"/>
    <x v="0"/>
    <x v="6"/>
    <n v="6"/>
  </r>
  <r>
    <s v="GT"/>
    <n v="633307559.92098653"/>
    <s v="Matbolaget"/>
    <n v="6666"/>
    <s v="13X4490"/>
    <x v="3"/>
    <x v="1"/>
    <m/>
    <m/>
    <m/>
    <m/>
    <s v="Å100"/>
    <s v="ZZZZ"/>
    <n v="566.22047849385103"/>
    <n v="2988463020"/>
    <x v="41"/>
    <x v="0"/>
    <x v="6"/>
    <n v="7"/>
  </r>
  <r>
    <s v="GT"/>
    <n v="362890899.2934863"/>
    <s v="Förbrukningsbolaget"/>
    <n v="6666"/>
    <s v="13X4490"/>
    <x v="3"/>
    <x v="1"/>
    <m/>
    <m/>
    <m/>
    <m/>
    <s v="Ö100"/>
    <s v="ZZZZ"/>
    <n v="419.47"/>
    <n v="473691"/>
    <x v="42"/>
    <x v="0"/>
    <x v="6"/>
    <n v="8"/>
  </r>
  <r>
    <s v="GT"/>
    <n v="150477132.45065758"/>
    <s v="IT bolaget"/>
    <n v="6666"/>
    <s v="13X4490"/>
    <x v="3"/>
    <x v="1"/>
    <m/>
    <m/>
    <m/>
    <m/>
    <s v="Ö100"/>
    <s v="ZZZZ"/>
    <n v="81.130083153203302"/>
    <n v="379169"/>
    <x v="43"/>
    <x v="0"/>
    <x v="6"/>
    <n v="9"/>
  </r>
  <r>
    <s v="B3"/>
    <n v="8960549.8630516846"/>
    <s v="Lägg ut"/>
    <n v="6666"/>
    <s v="13X4490"/>
    <x v="3"/>
    <x v="1"/>
    <m/>
    <s v="HMT123"/>
    <m/>
    <s v="B12067"/>
    <s v="Å100"/>
    <s v="ZZZZ"/>
    <n v="2501.2560986406361"/>
    <m/>
    <x v="44"/>
    <x v="0"/>
    <x v="6"/>
    <n v="10"/>
  </r>
  <r>
    <s v="GT"/>
    <n v="129995510.68440312"/>
    <s v="IT bolaget"/>
    <n v="6666"/>
    <s v="13X4490"/>
    <x v="3"/>
    <x v="1"/>
    <m/>
    <m/>
    <m/>
    <m/>
    <s v="Ö100"/>
    <s v="ZZZZ"/>
    <n v="459.93440785043248"/>
    <n v="101710"/>
    <x v="45"/>
    <x v="0"/>
    <x v="6"/>
    <n v="11"/>
  </r>
  <r>
    <s v="GT"/>
    <n v="600703038.04123676"/>
    <s v="IT bolaget"/>
    <n v="6666"/>
    <s v="13X4490"/>
    <x v="3"/>
    <x v="1"/>
    <m/>
    <m/>
    <m/>
    <m/>
    <s v="Ö100"/>
    <s v="ZZZZ"/>
    <n v="9151.2677625938013"/>
    <n v="140875"/>
    <x v="46"/>
    <x v="0"/>
    <x v="6"/>
    <n v="12"/>
  </r>
  <r>
    <s v="GT"/>
    <n v="385338479.0841589"/>
    <s v="Telefonbolaget"/>
    <n v="7777"/>
    <s v="13X4450"/>
    <x v="1"/>
    <x v="0"/>
    <m/>
    <m/>
    <m/>
    <m/>
    <s v="Z320"/>
    <s v="ZZZZ"/>
    <n v="2398.3218442938964"/>
    <n v="6132262"/>
    <x v="47"/>
    <x v="0"/>
    <x v="6"/>
    <n v="13"/>
  </r>
  <r>
    <s v="GT"/>
    <n v="1307861184.359865"/>
    <s v="Telefonbolaget"/>
    <n v="7777"/>
    <s v="13X4450"/>
    <x v="1"/>
    <x v="0"/>
    <m/>
    <m/>
    <m/>
    <m/>
    <s v="Ö100"/>
    <s v="YYYY"/>
    <n v="183.49349035790357"/>
    <n v="646443"/>
    <x v="48"/>
    <x v="0"/>
    <x v="6"/>
    <n v="14"/>
  </r>
  <r>
    <s v="GT"/>
    <n v="408045646.57873386"/>
    <s v="Telefonbolaget"/>
    <n v="7777"/>
    <s v="13X4450"/>
    <x v="1"/>
    <x v="0"/>
    <m/>
    <m/>
    <m/>
    <m/>
    <s v="Ö100"/>
    <s v="ZZZZ"/>
    <n v="182.21174679750212"/>
    <n v="13629368"/>
    <x v="49"/>
    <x v="0"/>
    <x v="6"/>
    <n v="15"/>
  </r>
  <r>
    <s v="GT"/>
    <n v="721466555.27283871"/>
    <s v="Telefonbolaget"/>
    <n v="7777"/>
    <s v="13X4450"/>
    <x v="1"/>
    <x v="0"/>
    <m/>
    <m/>
    <m/>
    <m/>
    <s v="Ö100"/>
    <s v="YYYY"/>
    <n v="182.67143821946331"/>
    <n v="21128548"/>
    <x v="50"/>
    <x v="0"/>
    <x v="6"/>
    <n v="16"/>
  </r>
  <r>
    <s v="GT"/>
    <n v="1171904241.9008851"/>
    <s v="Telefonbolaget"/>
    <n v="7777"/>
    <s v="13X4450"/>
    <x v="1"/>
    <x v="0"/>
    <m/>
    <m/>
    <m/>
    <m/>
    <s v="Ö100"/>
    <s v="YYYY"/>
    <n v="183.31289282149248"/>
    <n v="23607852"/>
    <x v="51"/>
    <x v="0"/>
    <x v="6"/>
    <n v="17"/>
  </r>
  <r>
    <s v="GT"/>
    <n v="446540210.5320105"/>
    <s v="Telefonbolaget"/>
    <n v="7777"/>
    <s v="13X4450"/>
    <x v="1"/>
    <x v="0"/>
    <m/>
    <m/>
    <m/>
    <m/>
    <s v="Ö100"/>
    <s v="ZZZZ"/>
    <n v="182.60767481472354"/>
    <n v="23828472"/>
    <x v="52"/>
    <x v="0"/>
    <x v="6"/>
    <n v="18"/>
  </r>
  <r>
    <s v="GT"/>
    <n v="563846281.75479484"/>
    <s v="Telefonbolaget"/>
    <n v="7777"/>
    <s v="13X4450"/>
    <x v="1"/>
    <x v="0"/>
    <m/>
    <m/>
    <m/>
    <m/>
    <s v="Ö100"/>
    <s v="ZZZZ"/>
    <n v="182.50880871551115"/>
    <n v="36833558"/>
    <x v="53"/>
    <x v="0"/>
    <x v="6"/>
    <n v="19"/>
  </r>
  <r>
    <s v="GT"/>
    <n v="753918762.21293163"/>
    <s v="Telefonbolaget"/>
    <n v="7777"/>
    <s v="13X4450"/>
    <x v="1"/>
    <x v="0"/>
    <m/>
    <m/>
    <m/>
    <m/>
    <s v="Ö100"/>
    <s v="YYYY"/>
    <n v="182.13759502710843"/>
    <n v="38694589"/>
    <x v="54"/>
    <x v="0"/>
    <x v="6"/>
    <n v="20"/>
  </r>
  <r>
    <s v="GT"/>
    <n v="823142705.58891535"/>
    <s v="Telefonbolaget"/>
    <n v="6666"/>
    <s v="13X4460"/>
    <x v="0"/>
    <x v="0"/>
    <m/>
    <m/>
    <m/>
    <m/>
    <s v="Ö100"/>
    <s v="YYYY"/>
    <n v="184.22011999290996"/>
    <n v="39640534"/>
    <x v="55"/>
    <x v="0"/>
    <x v="6"/>
    <n v="21"/>
  </r>
  <r>
    <s v="GT"/>
    <n v="391646269.80423898"/>
    <s v="Telefonbolaget"/>
    <n v="7777"/>
    <s v="13X4450"/>
    <x v="1"/>
    <x v="0"/>
    <m/>
    <m/>
    <m/>
    <m/>
    <s v="Ö100"/>
    <s v="ZZZZ"/>
    <n v="182.95745684196802"/>
    <n v="53901086"/>
    <x v="56"/>
    <x v="0"/>
    <x v="6"/>
    <n v="22"/>
  </r>
  <r>
    <s v="GT"/>
    <n v="291737279.65629107"/>
    <s v="Telefonbolaget"/>
    <n v="7777"/>
    <s v="13X4450"/>
    <x v="1"/>
    <x v="0"/>
    <m/>
    <m/>
    <m/>
    <m/>
    <s v="Ö100"/>
    <s v="ZZZZ"/>
    <n v="182.22739005343468"/>
    <n v="56504298"/>
    <x v="57"/>
    <x v="0"/>
    <x v="6"/>
    <n v="23"/>
  </r>
  <r>
    <s v="GT"/>
    <n v="107297034.22324869"/>
    <s v="Telefonbolaget"/>
    <n v="7777"/>
    <s v="13X4450"/>
    <x v="1"/>
    <x v="0"/>
    <m/>
    <m/>
    <m/>
    <m/>
    <s v="Ö100"/>
    <s v="ZZZZ"/>
    <n v="182.61500524833221"/>
    <n v="59800603"/>
    <x v="58"/>
    <x v="0"/>
    <x v="6"/>
    <n v="24"/>
  </r>
  <r>
    <s v="GT"/>
    <n v="227870236.6668559"/>
    <s v="Telefonbolaget"/>
    <n v="7777"/>
    <s v="13X4450"/>
    <x v="1"/>
    <x v="0"/>
    <m/>
    <m/>
    <m/>
    <m/>
    <s v="Ö100"/>
    <s v="ZZZZ"/>
    <n v="182.49721650370233"/>
    <n v="85199643"/>
    <x v="59"/>
    <x v="0"/>
    <x v="6"/>
    <n v="25"/>
  </r>
  <r>
    <s v="GT"/>
    <n v="1144709735.6274266"/>
    <s v="Telefonbolaget"/>
    <n v="7777"/>
    <s v="13X4450"/>
    <x v="1"/>
    <x v="0"/>
    <m/>
    <m/>
    <m/>
    <m/>
    <s v="Ö100"/>
    <s v="YYYY"/>
    <n v="184.12427893453281"/>
    <n v="88478746"/>
    <x v="60"/>
    <x v="0"/>
    <x v="6"/>
    <n v="26"/>
  </r>
  <r>
    <s v="GT"/>
    <n v="972762481.81828356"/>
    <s v="Telefonbolaget"/>
    <n v="7777"/>
    <s v="13X4450"/>
    <x v="1"/>
    <x v="0"/>
    <m/>
    <m/>
    <m/>
    <m/>
    <s v="Ö100"/>
    <s v="YYYY"/>
    <n v="182.87710868760266"/>
    <n v="89344843"/>
    <x v="61"/>
    <x v="0"/>
    <x v="6"/>
    <n v="27"/>
  </r>
  <r>
    <s v="GT"/>
    <n v="974901573.68230891"/>
    <s v="Telefonbolaget"/>
    <n v="7777"/>
    <s v="13X4450"/>
    <x v="1"/>
    <x v="0"/>
    <m/>
    <m/>
    <m/>
    <m/>
    <s v="Ö100"/>
    <s v="YYYY"/>
    <n v="182.96654309066082"/>
    <n v="106244986"/>
    <x v="62"/>
    <x v="0"/>
    <x v="6"/>
    <n v="28"/>
  </r>
  <r>
    <s v="GT"/>
    <n v="285394088.82458931"/>
    <s v="Telefonbolaget"/>
    <n v="7777"/>
    <s v="13X4450"/>
    <x v="1"/>
    <x v="0"/>
    <m/>
    <m/>
    <m/>
    <m/>
    <s v="Ö100"/>
    <s v="ZZZZ"/>
    <n v="183.40918770653258"/>
    <n v="113840607"/>
    <x v="63"/>
    <x v="0"/>
    <x v="6"/>
    <n v="29"/>
  </r>
  <r>
    <s v="GT"/>
    <n v="782744267.66147125"/>
    <s v="Telefonbolaget"/>
    <n v="7777"/>
    <s v="13X4450"/>
    <x v="1"/>
    <x v="0"/>
    <m/>
    <m/>
    <m/>
    <m/>
    <s v="Ö100"/>
    <s v="YYYY"/>
    <n v="183.38173823595272"/>
    <n v="113932315"/>
    <x v="64"/>
    <x v="0"/>
    <x v="6"/>
    <n v="30"/>
  </r>
  <r>
    <s v="GT"/>
    <n v="1299089267.7617989"/>
    <s v="Telefonbolaget"/>
    <n v="7777"/>
    <s v="13X4450"/>
    <x v="1"/>
    <x v="0"/>
    <m/>
    <m/>
    <m/>
    <m/>
    <s v="Ö100"/>
    <s v="YYYY"/>
    <n v="204.26346726047723"/>
    <n v="119998423"/>
    <x v="65"/>
    <x v="0"/>
    <x v="6"/>
    <n v="31"/>
  </r>
  <r>
    <s v="GT"/>
    <n v="118628363.45983237"/>
    <s v="Telefonbolaget"/>
    <n v="7777"/>
    <s v="13X4450"/>
    <x v="1"/>
    <x v="0"/>
    <m/>
    <m/>
    <m/>
    <m/>
    <s v="Ö100"/>
    <s v="ZZZZ"/>
    <n v="182.39588861561259"/>
    <n v="120066488"/>
    <x v="66"/>
    <x v="0"/>
    <x v="7"/>
    <n v="1"/>
  </r>
  <r>
    <s v="GT"/>
    <n v="331765413.69455349"/>
    <s v="Telefonbolaget"/>
    <n v="7777"/>
    <s v="13X4450"/>
    <x v="1"/>
    <x v="0"/>
    <m/>
    <m/>
    <m/>
    <m/>
    <s v="Ö100"/>
    <s v="ZZZZ"/>
    <n v="182.83835723151913"/>
    <n v="125295964"/>
    <x v="67"/>
    <x v="0"/>
    <x v="7"/>
    <n v="2"/>
  </r>
  <r>
    <s v="GT"/>
    <n v="794368103.84979963"/>
    <s v="Telefonbolaget"/>
    <n v="7777"/>
    <s v="13X4450"/>
    <x v="1"/>
    <x v="0"/>
    <m/>
    <m/>
    <m/>
    <m/>
    <s v="Ö100"/>
    <s v="YYYY"/>
    <n v="185.0866457155694"/>
    <n v="126887038"/>
    <x v="68"/>
    <x v="0"/>
    <x v="7"/>
    <n v="3"/>
  </r>
  <r>
    <s v="GT"/>
    <n v="1023701839.9626511"/>
    <s v="Telefonbolaget"/>
    <n v="7777"/>
    <s v="13X4450"/>
    <x v="1"/>
    <x v="0"/>
    <m/>
    <m/>
    <m/>
    <m/>
    <s v="Ö100"/>
    <s v="YYYY"/>
    <n v="182.3470597259481"/>
    <n v="135866780"/>
    <x v="69"/>
    <x v="0"/>
    <x v="7"/>
    <n v="4"/>
  </r>
  <r>
    <s v="GT"/>
    <n v="1067391213.0814868"/>
    <s v="Telefonbolaget"/>
    <n v="7777"/>
    <s v="13X4450"/>
    <x v="1"/>
    <x v="0"/>
    <m/>
    <m/>
    <m/>
    <m/>
    <s v="Ö100"/>
    <s v="YYYY"/>
    <n v="182.86021615572042"/>
    <n v="156480851"/>
    <x v="70"/>
    <x v="0"/>
    <x v="7"/>
    <n v="5"/>
  </r>
  <r>
    <s v="GT"/>
    <n v="301692363.85360706"/>
    <s v="Telefonbolaget"/>
    <n v="7777"/>
    <s v="13X4460"/>
    <x v="0"/>
    <x v="0"/>
    <m/>
    <m/>
    <m/>
    <m/>
    <s v="Ö100"/>
    <s v="ZZZZ"/>
    <n v="183.25910959023176"/>
    <n v="165258860"/>
    <x v="71"/>
    <x v="0"/>
    <x v="7"/>
    <n v="6"/>
  </r>
  <r>
    <s v="GT"/>
    <n v="897804138.41574931"/>
    <s v="Telefonbolaget"/>
    <n v="7777"/>
    <s v="13X4450"/>
    <x v="1"/>
    <x v="0"/>
    <m/>
    <m/>
    <m/>
    <m/>
    <s v="Ö100"/>
    <s v="YYYY"/>
    <n v="182.89839916548843"/>
    <n v="172472875"/>
    <x v="72"/>
    <x v="0"/>
    <x v="7"/>
    <n v="7"/>
  </r>
  <r>
    <s v="GT"/>
    <n v="703491331.89491129"/>
    <s v="Telefonbolaget"/>
    <n v="7777"/>
    <s v="13X4450"/>
    <x v="1"/>
    <x v="0"/>
    <m/>
    <m/>
    <m/>
    <m/>
    <s v="Ö100"/>
    <s v="YYYY"/>
    <n v="183.52253914691508"/>
    <n v="179354816"/>
    <x v="73"/>
    <x v="0"/>
    <x v="7"/>
    <n v="8"/>
  </r>
  <r>
    <s v="GT"/>
    <n v="420968747.7479912"/>
    <s v="Telefonbolaget"/>
    <n v="7777"/>
    <s v="13X4450"/>
    <x v="1"/>
    <x v="0"/>
    <m/>
    <m/>
    <m/>
    <m/>
    <s v="Ö100"/>
    <s v="ZZZZ"/>
    <n v="183.27768349053559"/>
    <n v="187007844"/>
    <x v="74"/>
    <x v="0"/>
    <x v="7"/>
    <n v="9"/>
  </r>
  <r>
    <s v="GT"/>
    <n v="384401370.04063964"/>
    <s v="Telefonbolaget"/>
    <n v="7777"/>
    <s v="13X4450"/>
    <x v="1"/>
    <x v="0"/>
    <m/>
    <m/>
    <m/>
    <m/>
    <s v="Ö100"/>
    <s v="ZZZZ"/>
    <n v="182.73124848107364"/>
    <n v="191870264"/>
    <x v="75"/>
    <x v="0"/>
    <x v="7"/>
    <n v="10"/>
  </r>
  <r>
    <s v="GT"/>
    <n v="1103781434.8304901"/>
    <s v="Telefonbolaget"/>
    <n v="7777"/>
    <s v="13X4450"/>
    <x v="1"/>
    <x v="0"/>
    <m/>
    <m/>
    <m/>
    <m/>
    <s v="Ö100"/>
    <s v="YYYY"/>
    <n v="182.5600531549961"/>
    <n v="197496937"/>
    <x v="76"/>
    <x v="0"/>
    <x v="7"/>
    <n v="11"/>
  </r>
  <r>
    <s v="GT"/>
    <n v="617340970.23284614"/>
    <s v="Telefonbolaget"/>
    <n v="7777"/>
    <s v="13X4450"/>
    <x v="1"/>
    <x v="0"/>
    <m/>
    <m/>
    <m/>
    <m/>
    <s v="Ö100"/>
    <s v="ZZZZ"/>
    <n v="183.69265465252465"/>
    <n v="208426428"/>
    <x v="77"/>
    <x v="0"/>
    <x v="7"/>
    <n v="12"/>
  </r>
  <r>
    <s v="GT"/>
    <n v="644199645.46807623"/>
    <s v="Telefonbolaget"/>
    <n v="7777"/>
    <s v="13X4450"/>
    <x v="1"/>
    <x v="0"/>
    <m/>
    <m/>
    <m/>
    <m/>
    <s v="Ö100"/>
    <s v="ZZZZ"/>
    <n v="183.42766856911675"/>
    <n v="208779859"/>
    <x v="78"/>
    <x v="0"/>
    <x v="7"/>
    <n v="13"/>
  </r>
  <r>
    <s v="GT"/>
    <n v="617532140.43277025"/>
    <s v="Telefonbolaget"/>
    <n v="7777"/>
    <s v="13X4450"/>
    <x v="1"/>
    <x v="0"/>
    <m/>
    <m/>
    <m/>
    <m/>
    <s v="Ö100"/>
    <s v="ZZZZ"/>
    <n v="-79.175391750379816"/>
    <n v="221717864"/>
    <x v="79"/>
    <x v="0"/>
    <x v="7"/>
    <n v="14"/>
  </r>
  <r>
    <s v="GT"/>
    <n v="649440009.51120269"/>
    <s v="Telefonbolaget"/>
    <n v="7777"/>
    <s v="13X4450"/>
    <x v="1"/>
    <x v="0"/>
    <m/>
    <m/>
    <m/>
    <m/>
    <s v="Ö100"/>
    <s v="ZZZZ"/>
    <n v="182.52683396710668"/>
    <n v="222024353"/>
    <x v="80"/>
    <x v="0"/>
    <x v="7"/>
    <n v="15"/>
  </r>
  <r>
    <s v="GT"/>
    <n v="792035462.69213748"/>
    <s v="Telefonbolaget"/>
    <n v="7777"/>
    <s v="13X4450"/>
    <x v="1"/>
    <x v="0"/>
    <m/>
    <m/>
    <m/>
    <m/>
    <s v="Ö100"/>
    <s v="YYYY"/>
    <n v="183.463933263657"/>
    <n v="229172530"/>
    <x v="81"/>
    <x v="0"/>
    <x v="7"/>
    <n v="16"/>
  </r>
  <r>
    <s v="GT"/>
    <n v="267363564.74587741"/>
    <s v="Telefonbolaget"/>
    <n v="7777"/>
    <s v="13X4450"/>
    <x v="1"/>
    <x v="0"/>
    <m/>
    <m/>
    <m/>
    <m/>
    <s v="Ö100"/>
    <s v="ZZZZ"/>
    <n v="197.67327149623691"/>
    <n v="234656062"/>
    <x v="82"/>
    <x v="0"/>
    <x v="7"/>
    <n v="17"/>
  </r>
  <r>
    <s v="GT"/>
    <n v="248697536.86847496"/>
    <s v="Telefonbolaget"/>
    <n v="7777"/>
    <s v="13X4410"/>
    <x v="2"/>
    <x v="0"/>
    <m/>
    <m/>
    <m/>
    <m/>
    <s v="Ö100"/>
    <s v="ZZZZ"/>
    <n v="185.11103772701074"/>
    <n v="235743145"/>
    <x v="83"/>
    <x v="0"/>
    <x v="7"/>
    <n v="18"/>
  </r>
  <r>
    <s v="GT"/>
    <n v="1061124405.4022974"/>
    <s v="Telefonbolaget"/>
    <n v="7777"/>
    <s v="13X4450"/>
    <x v="1"/>
    <x v="0"/>
    <m/>
    <m/>
    <m/>
    <m/>
    <s v="Ö100"/>
    <s v="YYYY"/>
    <n v="182.39750900653186"/>
    <n v="237613287"/>
    <x v="84"/>
    <x v="0"/>
    <x v="7"/>
    <n v="19"/>
  </r>
  <r>
    <s v="GT"/>
    <n v="518324425.26370978"/>
    <s v="Telefonbolaget"/>
    <n v="7777"/>
    <s v="13X4450"/>
    <x v="1"/>
    <x v="0"/>
    <m/>
    <m/>
    <m/>
    <m/>
    <s v="Ö100"/>
    <s v="ZZZZ"/>
    <n v="182.66217889467688"/>
    <n v="267359285"/>
    <x v="85"/>
    <x v="0"/>
    <x v="7"/>
    <n v="20"/>
  </r>
  <r>
    <s v="GT"/>
    <n v="967362942.0768913"/>
    <s v="Telefonbolaget"/>
    <n v="7777"/>
    <s v="13X4450"/>
    <x v="1"/>
    <x v="0"/>
    <m/>
    <m/>
    <m/>
    <m/>
    <s v="Ö100"/>
    <s v="YYYY"/>
    <n v="182.76963105262811"/>
    <n v="270753818"/>
    <x v="86"/>
    <x v="0"/>
    <x v="7"/>
    <n v="21"/>
  </r>
  <r>
    <s v="GT"/>
    <n v="890839930.9979527"/>
    <s v="Telefonbolaget"/>
    <n v="7777"/>
    <s v="13X4450"/>
    <x v="1"/>
    <x v="0"/>
    <m/>
    <m/>
    <m/>
    <m/>
    <s v="Ö100"/>
    <s v="YYYY"/>
    <n v="186.23528060678552"/>
    <n v="277716440"/>
    <x v="87"/>
    <x v="0"/>
    <x v="7"/>
    <n v="22"/>
  </r>
  <r>
    <s v="GT"/>
    <n v="728945229.58763659"/>
    <s v="Telefonbolaget"/>
    <n v="7777"/>
    <s v="13X4450"/>
    <x v="1"/>
    <x v="0"/>
    <m/>
    <m/>
    <m/>
    <m/>
    <s v="Ö100"/>
    <s v="YYYY"/>
    <n v="184.71042511403348"/>
    <n v="285827597"/>
    <x v="88"/>
    <x v="0"/>
    <x v="7"/>
    <n v="23"/>
  </r>
  <r>
    <s v="GT"/>
    <n v="672998600.40263116"/>
    <s v="Telefonbolaget"/>
    <n v="7777"/>
    <s v="13X4450"/>
    <x v="1"/>
    <x v="0"/>
    <m/>
    <m/>
    <m/>
    <m/>
    <s v="Ö100"/>
    <s v="ZZZZ"/>
    <n v="182.22601210756443"/>
    <n v="292513247"/>
    <x v="89"/>
    <x v="0"/>
    <x v="7"/>
    <n v="24"/>
  </r>
  <r>
    <s v="GT"/>
    <n v="560016609.34716809"/>
    <s v="Telefonbolaget"/>
    <n v="7777"/>
    <s v="13X4450"/>
    <x v="1"/>
    <x v="0"/>
    <m/>
    <m/>
    <m/>
    <m/>
    <s v="Å100"/>
    <s v="ZZZZ"/>
    <n v="182.75098436633871"/>
    <n v="294991133"/>
    <x v="90"/>
    <x v="0"/>
    <x v="7"/>
    <n v="25"/>
  </r>
  <r>
    <s v="GT"/>
    <n v="634163126.08481538"/>
    <s v="Telefonbolaget"/>
    <n v="7777"/>
    <s v="13X4450"/>
    <x v="1"/>
    <x v="0"/>
    <m/>
    <m/>
    <m/>
    <m/>
    <s v="Ö100"/>
    <s v="ZZZZ"/>
    <n v="182.46056163720095"/>
    <n v="297814772"/>
    <x v="91"/>
    <x v="0"/>
    <x v="7"/>
    <n v="26"/>
  </r>
  <r>
    <s v="GT"/>
    <n v="587588127.88585615"/>
    <s v="Telefonbolaget"/>
    <n v="7777"/>
    <s v="13X4450"/>
    <x v="1"/>
    <x v="0"/>
    <m/>
    <m/>
    <m/>
    <m/>
    <s v="Ö100"/>
    <s v="ZZZZ"/>
    <n v="189.76742251181602"/>
    <n v="303367975"/>
    <x v="92"/>
    <x v="0"/>
    <x v="7"/>
    <n v="27"/>
  </r>
  <r>
    <s v="GT"/>
    <n v="1104093324.8053191"/>
    <s v="Telefonbolaget"/>
    <n v="7777"/>
    <s v="13X4450"/>
    <x v="1"/>
    <x v="0"/>
    <m/>
    <m/>
    <m/>
    <m/>
    <s v="Ö100"/>
    <s v="YYYY"/>
    <n v="182.13786340653786"/>
    <n v="310209999"/>
    <x v="93"/>
    <x v="0"/>
    <x v="7"/>
    <n v="28"/>
  </r>
  <r>
    <s v="GT"/>
    <n v="497107548.1633364"/>
    <s v="Telefonbolaget"/>
    <n v="7777"/>
    <s v="13X4450"/>
    <x v="1"/>
    <x v="0"/>
    <m/>
    <m/>
    <m/>
    <m/>
    <s v="Å100"/>
    <s v="ZZZZ"/>
    <n v="183.64830394980316"/>
    <n v="319469529"/>
    <x v="94"/>
    <x v="0"/>
    <x v="7"/>
    <n v="29"/>
  </r>
  <r>
    <s v="GT"/>
    <n v="247898490.95383039"/>
    <s v="Telefonbolaget"/>
    <n v="7777"/>
    <s v="13X4410"/>
    <x v="2"/>
    <x v="0"/>
    <m/>
    <m/>
    <m/>
    <m/>
    <s v="Ö100"/>
    <s v="ZZZZ"/>
    <n v="182.56963161130363"/>
    <n v="319629405"/>
    <x v="95"/>
    <x v="0"/>
    <x v="7"/>
    <n v="30"/>
  </r>
  <r>
    <s v="GT"/>
    <n v="196773646.52896291"/>
    <s v="Telefonbolaget"/>
    <n v="7777"/>
    <s v="13X4450"/>
    <x v="1"/>
    <x v="0"/>
    <m/>
    <m/>
    <m/>
    <m/>
    <s v="Ö100"/>
    <s v="ZZZZ"/>
    <n v="183.34925491998789"/>
    <n v="352784794"/>
    <x v="96"/>
    <x v="0"/>
    <x v="7"/>
    <n v="31"/>
  </r>
  <r>
    <s v="GT"/>
    <n v="88994671.439517945"/>
    <s v="Telefonbolaget"/>
    <n v="7777"/>
    <s v="13X4450"/>
    <x v="1"/>
    <x v="0"/>
    <m/>
    <m/>
    <m/>
    <m/>
    <s v="Ö100"/>
    <s v="ZZZZ"/>
    <n v="4552.1847257902391"/>
    <n v="487024560"/>
    <x v="97"/>
    <x v="0"/>
    <x v="8"/>
    <n v="1"/>
  </r>
  <r>
    <s v="GT"/>
    <n v="972011430.19633603"/>
    <s v="Telefonbolaget"/>
    <n v="7777"/>
    <s v="13X4450"/>
    <x v="1"/>
    <x v="0"/>
    <m/>
    <m/>
    <m/>
    <m/>
    <s v="Ö100"/>
    <s v="YYYY"/>
    <n v="182.64008440053641"/>
    <n v="5240153"/>
    <x v="98"/>
    <x v="0"/>
    <x v="8"/>
    <n v="2"/>
  </r>
  <r>
    <s v="GT"/>
    <n v="879305766.39210057"/>
    <s v="Telefonbolaget"/>
    <n v="7777"/>
    <s v="13X4460"/>
    <x v="0"/>
    <x v="0"/>
    <m/>
    <m/>
    <m/>
    <m/>
    <s v="Ö100"/>
    <s v="YYYY"/>
    <n v="182.40766192387974"/>
    <n v="13180279"/>
    <x v="99"/>
    <x v="0"/>
    <x v="8"/>
    <n v="3"/>
  </r>
  <r>
    <s v="GT"/>
    <n v="161918894.168479"/>
    <s v="Telefonbolaget"/>
    <n v="7777"/>
    <s v="13X4450"/>
    <x v="1"/>
    <x v="0"/>
    <m/>
    <m/>
    <m/>
    <m/>
    <s v="Ö100"/>
    <s v="ZZZZ"/>
    <n v="183.44546809961324"/>
    <n v="66344632"/>
    <x v="100"/>
    <x v="0"/>
    <x v="8"/>
    <n v="4"/>
  </r>
  <r>
    <s v="GT"/>
    <n v="931472070.51001513"/>
    <s v="Telefonbolaget"/>
    <n v="7777"/>
    <s v="13X4490"/>
    <x v="3"/>
    <x v="1"/>
    <m/>
    <m/>
    <m/>
    <m/>
    <s v="Ö100"/>
    <s v="YYYY"/>
    <n v="184.46002954245412"/>
    <n v="71422603"/>
    <x v="101"/>
    <x v="0"/>
    <x v="8"/>
    <n v="5"/>
  </r>
  <r>
    <s v="GT"/>
    <n v="337708111.26033217"/>
    <s v="Telefonbolaget"/>
    <n v="7777"/>
    <s v="13X4490"/>
    <x v="3"/>
    <x v="1"/>
    <m/>
    <m/>
    <m/>
    <m/>
    <s v="Ö100"/>
    <s v="ZZZZ"/>
    <n v="182.45170678557477"/>
    <n v="105596262"/>
    <x v="102"/>
    <x v="0"/>
    <x v="8"/>
    <n v="6"/>
  </r>
  <r>
    <s v="GT"/>
    <n v="679958700.9548372"/>
    <s v="Telefonbolaget"/>
    <n v="7777"/>
    <s v="13X4490"/>
    <x v="3"/>
    <x v="1"/>
    <m/>
    <m/>
    <m/>
    <m/>
    <s v="Ö100"/>
    <s v="ZZZZ"/>
    <n v="185.13539643370061"/>
    <n v="133141594"/>
    <x v="103"/>
    <x v="0"/>
    <x v="8"/>
    <n v="7"/>
  </r>
  <r>
    <s v="GT"/>
    <n v="480530731.72648883"/>
    <s v="Telefonbolaget"/>
    <n v="7777"/>
    <s v="13X4410"/>
    <x v="2"/>
    <x v="0"/>
    <m/>
    <m/>
    <m/>
    <m/>
    <s v="Ö100"/>
    <s v="ZZZZ"/>
    <n v="183.04922319796381"/>
    <n v="140235891"/>
    <x v="104"/>
    <x v="0"/>
    <x v="8"/>
    <n v="8"/>
  </r>
  <r>
    <s v="GT"/>
    <n v="1069210801.8400147"/>
    <s v="Telefonbolaget"/>
    <n v="6666"/>
    <s v="13X4490"/>
    <x v="3"/>
    <x v="1"/>
    <m/>
    <m/>
    <m/>
    <m/>
    <s v="Ö100"/>
    <s v="YYYY"/>
    <n v="183.04465291218096"/>
    <n v="160500293"/>
    <x v="105"/>
    <x v="0"/>
    <x v="8"/>
    <n v="9"/>
  </r>
  <r>
    <s v="GT"/>
    <n v="974451638.87207139"/>
    <s v="Telefonbolaget"/>
    <n v="7777"/>
    <s v="13X4450"/>
    <x v="1"/>
    <x v="0"/>
    <m/>
    <m/>
    <m/>
    <m/>
    <s v="Ö100"/>
    <s v="YYYY"/>
    <n v="183.41534330136258"/>
    <n v="175662864"/>
    <x v="106"/>
    <x v="0"/>
    <x v="8"/>
    <n v="10"/>
  </r>
  <r>
    <s v="GT"/>
    <n v="791729554.48506927"/>
    <s v="Telefonbolaget"/>
    <n v="7777"/>
    <s v="13X4490"/>
    <x v="3"/>
    <x v="1"/>
    <m/>
    <m/>
    <m/>
    <m/>
    <s v="Ö100"/>
    <s v="YYYY"/>
    <n v="182.89072201453709"/>
    <n v="200168295"/>
    <x v="107"/>
    <x v="0"/>
    <x v="8"/>
    <n v="11"/>
  </r>
  <r>
    <s v="GT"/>
    <n v="308071361.81981593"/>
    <s v="Telefonbolaget"/>
    <n v="7777"/>
    <s v="13X4460"/>
    <x v="0"/>
    <x v="0"/>
    <m/>
    <m/>
    <m/>
    <m/>
    <s v="Ö100"/>
    <s v="ZZZZ"/>
    <n v="182.32384566994102"/>
    <n v="210655721"/>
    <x v="108"/>
    <x v="0"/>
    <x v="8"/>
    <n v="12"/>
  </r>
  <r>
    <s v="GT"/>
    <n v="153787492.57921261"/>
    <s v="Telefonbolaget"/>
    <n v="7777"/>
    <s v="13X4450"/>
    <x v="1"/>
    <x v="0"/>
    <m/>
    <m/>
    <m/>
    <m/>
    <s v="Ö100"/>
    <s v="ZZZZ"/>
    <n v="183.60649156220734"/>
    <n v="233158149"/>
    <x v="109"/>
    <x v="0"/>
    <x v="8"/>
    <n v="13"/>
  </r>
  <r>
    <s v="GT"/>
    <n v="685493539.63892245"/>
    <s v="Telefonbolaget"/>
    <n v="7777"/>
    <s v="13X4490"/>
    <x v="3"/>
    <x v="1"/>
    <m/>
    <m/>
    <m/>
    <m/>
    <s v="Ö100"/>
    <s v="ZZZZ"/>
    <n v="182.79004781467034"/>
    <n v="239395039"/>
    <x v="110"/>
    <x v="0"/>
    <x v="8"/>
    <n v="14"/>
  </r>
  <r>
    <s v="GT"/>
    <n v="540372439.58908927"/>
    <s v="Telefonbolaget"/>
    <n v="7777"/>
    <s v="13X4450"/>
    <x v="1"/>
    <x v="0"/>
    <m/>
    <m/>
    <m/>
    <m/>
    <s v="Ö100"/>
    <s v="ZZZZ"/>
    <n v="143.55305212963637"/>
    <n v="256342538"/>
    <x v="111"/>
    <x v="0"/>
    <x v="8"/>
    <n v="15"/>
  </r>
  <r>
    <s v="GT"/>
    <n v="1165567030.8470786"/>
    <s v="Telefonbolaget"/>
    <n v="7777"/>
    <s v="13X4490"/>
    <x v="3"/>
    <x v="1"/>
    <m/>
    <m/>
    <m/>
    <m/>
    <s v="Ö100"/>
    <s v="YYYY"/>
    <n v="182.35042215919151"/>
    <n v="268250059"/>
    <x v="112"/>
    <x v="0"/>
    <x v="8"/>
    <n v="16"/>
  </r>
  <r>
    <s v="GT"/>
    <n v="255218929.54218149"/>
    <s v="Telefonbolaget"/>
    <n v="7777"/>
    <s v="13X4490"/>
    <x v="3"/>
    <x v="1"/>
    <m/>
    <m/>
    <m/>
    <m/>
    <s v="Ö100"/>
    <s v="ZZZZ"/>
    <n v="181.87965019168459"/>
    <n v="273689290"/>
    <x v="113"/>
    <x v="0"/>
    <x v="8"/>
    <n v="17"/>
  </r>
  <r>
    <s v="GT"/>
    <n v="38357367.433202304"/>
    <s v="Telefonbolaget"/>
    <n v="7777"/>
    <s v="13X4490"/>
    <x v="3"/>
    <x v="1"/>
    <m/>
    <m/>
    <m/>
    <m/>
    <s v="Ö100"/>
    <s v="ZZZZ"/>
    <n v="183.29311843772925"/>
    <n v="276720341"/>
    <x v="114"/>
    <x v="0"/>
    <x v="8"/>
    <n v="18"/>
  </r>
  <r>
    <s v="GT"/>
    <n v="792870479.23516619"/>
    <s v="Telefonbolaget"/>
    <n v="7777"/>
    <s v="13X4490"/>
    <x v="3"/>
    <x v="1"/>
    <m/>
    <m/>
    <m/>
    <m/>
    <s v="Ö100"/>
    <s v="YYYY"/>
    <n v="182.5254102503352"/>
    <n v="287437781"/>
    <x v="115"/>
    <x v="0"/>
    <x v="8"/>
    <n v="19"/>
  </r>
  <r>
    <s v="GT"/>
    <n v="1203393885.2936354"/>
    <s v="Telefonbolaget"/>
    <n v="7777"/>
    <s v="13X4450"/>
    <x v="1"/>
    <x v="0"/>
    <m/>
    <m/>
    <m/>
    <m/>
    <s v="Ö100"/>
    <s v="YYYY"/>
    <n v="182.95393252947949"/>
    <n v="288449612"/>
    <x v="116"/>
    <x v="0"/>
    <x v="8"/>
    <n v="20"/>
  </r>
  <r>
    <s v="GT"/>
    <n v="126158024.46368521"/>
    <s v="Telefonbolaget"/>
    <n v="7777"/>
    <s v="13X4490"/>
    <x v="3"/>
    <x v="1"/>
    <m/>
    <m/>
    <m/>
    <m/>
    <s v="Ö100"/>
    <s v="ZZZZ"/>
    <n v="186.25963860980255"/>
    <n v="294241145"/>
    <x v="117"/>
    <x v="0"/>
    <x v="8"/>
    <n v="21"/>
  </r>
  <r>
    <s v="GT"/>
    <n v="133454244.52082254"/>
    <s v="Telefonbolaget"/>
    <n v="7777"/>
    <s v="13X4490"/>
    <x v="3"/>
    <x v="1"/>
    <m/>
    <m/>
    <m/>
    <m/>
    <s v="Ö100"/>
    <s v="ZZZZ"/>
    <n v="185.09568996987889"/>
    <n v="310364472"/>
    <x v="118"/>
    <x v="0"/>
    <x v="8"/>
    <n v="22"/>
  </r>
  <r>
    <s v="GT"/>
    <n v="920349775.03141654"/>
    <s v="Telefonbolaget"/>
    <n v="7777"/>
    <s v="13X4450"/>
    <x v="1"/>
    <x v="0"/>
    <m/>
    <m/>
    <m/>
    <m/>
    <s v="Ö100"/>
    <s v="YYYY"/>
    <n v="183.24912589705704"/>
    <n v="322472166"/>
    <x v="119"/>
    <x v="0"/>
    <x v="8"/>
    <n v="23"/>
  </r>
  <r>
    <s v="GT"/>
    <n v="270592583.79959673"/>
    <s v="Telefonbolaget"/>
    <n v="7777"/>
    <s v="13X4490"/>
    <x v="3"/>
    <x v="1"/>
    <m/>
    <m/>
    <m/>
    <m/>
    <s v="Ö100"/>
    <s v="ZZZZ"/>
    <n v="183.09708275395386"/>
    <n v="324313770"/>
    <x v="120"/>
    <x v="0"/>
    <x v="8"/>
    <n v="24"/>
  </r>
  <r>
    <s v="GT"/>
    <n v="1274859253.2008045"/>
    <s v="Telefonbolaget"/>
    <n v="7777"/>
    <s v="13X4450"/>
    <x v="1"/>
    <x v="0"/>
    <m/>
    <m/>
    <m/>
    <m/>
    <s v="Ö100"/>
    <s v="YYYY"/>
    <n v="185.54077317622063"/>
    <n v="344598164"/>
    <x v="121"/>
    <x v="0"/>
    <x v="8"/>
    <n v="25"/>
  </r>
  <r>
    <s v="GT"/>
    <n v="202288856.43685189"/>
    <s v="Telefonbolaget"/>
    <n v="8999"/>
    <s v="13X4490"/>
    <x v="3"/>
    <x v="1"/>
    <m/>
    <m/>
    <m/>
    <m/>
    <s v="Ö100"/>
    <s v="ZZZZ"/>
    <n v="182.52450162041967"/>
    <n v="346828485"/>
    <x v="122"/>
    <x v="0"/>
    <x v="8"/>
    <n v="26"/>
  </r>
  <r>
    <s v="GT"/>
    <n v="1145784016.0454144"/>
    <s v="Kaffebolaget"/>
    <n v="5610"/>
    <s v="13X4450"/>
    <x v="1"/>
    <x v="0"/>
    <m/>
    <m/>
    <s v="ÅZ34"/>
    <m/>
    <s v="Ö100"/>
    <s v="YYYY"/>
    <n v="518.53604103662678"/>
    <n v="1094009352"/>
    <x v="123"/>
    <x v="0"/>
    <x v="8"/>
    <n v="27"/>
  </r>
  <r>
    <s v="GT"/>
    <n v="479305793.410891"/>
    <s v="Kaffebolaget"/>
    <n v="5610"/>
    <s v="13X4410"/>
    <x v="2"/>
    <x v="0"/>
    <m/>
    <m/>
    <s v="ÅZ34"/>
    <m/>
    <s v="Ö100"/>
    <s v="ZZZZ"/>
    <n v="267.36518880285774"/>
    <n v="5100331160"/>
    <x v="124"/>
    <x v="0"/>
    <x v="8"/>
    <n v="28"/>
  </r>
  <r>
    <s v="B3"/>
    <n v="3691788.3626332721"/>
    <s v="Flaggstången mars"/>
    <n v="8890"/>
    <s v="13X4450"/>
    <x v="1"/>
    <x v="0"/>
    <m/>
    <m/>
    <m/>
    <m/>
    <s v="Ö100"/>
    <s v="ZZZZ"/>
    <n v="6231.4274520542722"/>
    <m/>
    <x v="125"/>
    <x v="0"/>
    <x v="8"/>
    <n v="29"/>
  </r>
  <r>
    <s v="B3"/>
    <n v="3691788.3626332721"/>
    <s v="Flaggstången mars"/>
    <n v="8890"/>
    <s v="13X4450"/>
    <x v="1"/>
    <x v="0"/>
    <m/>
    <m/>
    <m/>
    <m/>
    <s v="Ö100"/>
    <s v="ZZZZ"/>
    <n v="535.43532002779284"/>
    <m/>
    <x v="126"/>
    <x v="0"/>
    <x v="8"/>
    <n v="30"/>
  </r>
  <r>
    <s v="B3"/>
    <n v="3691788.3626332721"/>
    <s v="Flaggstången mars"/>
    <n v="8890"/>
    <s v="13X3390"/>
    <x v="4"/>
    <x v="1"/>
    <m/>
    <m/>
    <m/>
    <m/>
    <s v="Ö100"/>
    <s v="ZZZZ"/>
    <n v="624.32996440952456"/>
    <m/>
    <x v="127"/>
    <x v="0"/>
    <x v="9"/>
    <n v="1"/>
  </r>
  <r>
    <s v="B3"/>
    <n v="3691788.3626332721"/>
    <s v="Flaggstången mars"/>
    <n v="8890"/>
    <s v="13X3390"/>
    <x v="4"/>
    <x v="1"/>
    <m/>
    <m/>
    <m/>
    <m/>
    <s v="Ö100"/>
    <s v="ZZZZ"/>
    <n v="13173.213934971072"/>
    <m/>
    <x v="128"/>
    <x v="0"/>
    <x v="9"/>
    <n v="2"/>
  </r>
  <r>
    <s v="GT"/>
    <n v="1136471806.1949997"/>
    <s v="Telefonbolaget"/>
    <n v="7779"/>
    <s v="13X3390"/>
    <x v="4"/>
    <x v="1"/>
    <m/>
    <m/>
    <m/>
    <m/>
    <s v="Ö100"/>
    <s v="YYYY"/>
    <n v="610.89107411439386"/>
    <n v="1907612"/>
    <x v="129"/>
    <x v="0"/>
    <x v="9"/>
    <n v="3"/>
  </r>
  <r>
    <s v="BU"/>
    <n v="4710200.6610626373"/>
    <s v="2019-03-27"/>
    <n v="7777"/>
    <s v="13X4460"/>
    <x v="0"/>
    <x v="0"/>
    <m/>
    <m/>
    <m/>
    <m/>
    <s v="Ö100"/>
    <s v="ZZZZ"/>
    <n v="86.489801627503184"/>
    <m/>
    <x v="130"/>
    <x v="0"/>
    <x v="9"/>
    <n v="4"/>
  </r>
  <r>
    <s v="BU"/>
    <n v="4710200.6610626373"/>
    <s v="2019-03-27"/>
    <n v="6666"/>
    <s v="13X4460"/>
    <x v="0"/>
    <x v="0"/>
    <m/>
    <m/>
    <m/>
    <m/>
    <s v="Ö100"/>
    <s v="ZZZZ"/>
    <n v="394.73266383017182"/>
    <m/>
    <x v="131"/>
    <x v="0"/>
    <x v="9"/>
    <n v="5"/>
  </r>
  <r>
    <s v="GT"/>
    <n v="186891047.51463428"/>
    <s v="Kaffebolaget"/>
    <n v="9890"/>
    <s v="13X4450"/>
    <x v="1"/>
    <x v="0"/>
    <m/>
    <m/>
    <m/>
    <m/>
    <s v="Ö100"/>
    <s v="ZZZZ"/>
    <n v="-135.16947769299847"/>
    <n v="159464739"/>
    <x v="132"/>
    <x v="0"/>
    <x v="9"/>
    <n v="6"/>
  </r>
  <r>
    <s v="GT"/>
    <n v="1159844039.5142252"/>
    <s v="Kaffebolaget"/>
    <n v="9890"/>
    <s v="13X4450"/>
    <x v="1"/>
    <x v="0"/>
    <m/>
    <m/>
    <m/>
    <m/>
    <s v="Ö100"/>
    <s v="YYYY"/>
    <n v="557.62567250514644"/>
    <n v="232234362"/>
    <x v="133"/>
    <x v="0"/>
    <x v="9"/>
    <n v="7"/>
  </r>
  <r>
    <s v="GT"/>
    <n v="788334032.01127982"/>
    <s v="Kaffebolaget"/>
    <n v="9890"/>
    <s v="13X4450"/>
    <x v="1"/>
    <x v="0"/>
    <m/>
    <m/>
    <m/>
    <m/>
    <s v="Ö100"/>
    <s v="YYYY"/>
    <n v="740.1839166063944"/>
    <n v="304140126"/>
    <x v="134"/>
    <x v="0"/>
    <x v="9"/>
    <n v="8"/>
  </r>
  <r>
    <s v="GT"/>
    <n v="563543720.38754344"/>
    <s v="Kaffebolaget"/>
    <n v="9890"/>
    <s v="13X4450"/>
    <x v="1"/>
    <x v="0"/>
    <m/>
    <m/>
    <m/>
    <m/>
    <s v="Ö100"/>
    <s v="ZZZZ"/>
    <n v="165.50849500853195"/>
    <n v="312934234"/>
    <x v="135"/>
    <x v="0"/>
    <x v="9"/>
    <n v="9"/>
  </r>
  <r>
    <s v="GT"/>
    <n v="378346294.96443617"/>
    <s v="Kaffebolaget"/>
    <n v="9890"/>
    <s v="13X4450"/>
    <x v="1"/>
    <x v="0"/>
    <m/>
    <m/>
    <m/>
    <m/>
    <s v="Ö100"/>
    <s v="ZZZZ"/>
    <n v="340.57469975635513"/>
    <n v="313115058"/>
    <x v="136"/>
    <x v="0"/>
    <x v="9"/>
    <n v="10"/>
  </r>
  <r>
    <s v="GT"/>
    <n v="1102867642.7087171"/>
    <s v="Kaffebolaget"/>
    <n v="9890"/>
    <s v="13X4450"/>
    <x v="1"/>
    <x v="0"/>
    <m/>
    <m/>
    <m/>
    <m/>
    <s v="Ö100"/>
    <s v="YYYY"/>
    <n v="700.49152765483029"/>
    <n v="602393139"/>
    <x v="137"/>
    <x v="0"/>
    <x v="9"/>
    <n v="11"/>
  </r>
  <r>
    <s v="GT"/>
    <n v="864293460.50910294"/>
    <s v="Kaffebolaget"/>
    <n v="9890"/>
    <s v="13X4460"/>
    <x v="0"/>
    <x v="0"/>
    <m/>
    <m/>
    <m/>
    <m/>
    <s v="Ö100"/>
    <s v="YYYY"/>
    <n v="855.9938942732407"/>
    <n v="641295226"/>
    <x v="138"/>
    <x v="0"/>
    <x v="9"/>
    <n v="12"/>
  </r>
  <r>
    <s v="GT"/>
    <n v="1141610436.4456372"/>
    <s v="Kaffebolaget"/>
    <n v="9890"/>
    <s v="13X4450"/>
    <x v="1"/>
    <x v="0"/>
    <m/>
    <m/>
    <m/>
    <m/>
    <s v="Ö100"/>
    <s v="YYYY"/>
    <n v="165.88487502772733"/>
    <n v="703136791"/>
    <x v="139"/>
    <x v="0"/>
    <x v="9"/>
    <n v="13"/>
  </r>
  <r>
    <s v="GT"/>
    <n v="809512180.02310765"/>
    <s v="Kaffebolaget"/>
    <n v="9890"/>
    <s v="13X4460"/>
    <x v="0"/>
    <x v="0"/>
    <m/>
    <m/>
    <m/>
    <m/>
    <s v="Ö100"/>
    <s v="YYYY"/>
    <n v="329.90201592487989"/>
    <n v="831758793"/>
    <x v="140"/>
    <x v="0"/>
    <x v="9"/>
    <n v="14"/>
  </r>
  <r>
    <s v="GT"/>
    <n v="978988416.93544686"/>
    <s v="Kaffebolaget"/>
    <n v="9890"/>
    <s v="13X4450"/>
    <x v="1"/>
    <x v="0"/>
    <m/>
    <m/>
    <m/>
    <m/>
    <s v="Ö100"/>
    <s v="YYYY"/>
    <n v="972.45111221005595"/>
    <n v="841644550"/>
    <x v="141"/>
    <x v="0"/>
    <x v="9"/>
    <n v="15"/>
  </r>
  <r>
    <s v="GT"/>
    <n v="667290082.03892195"/>
    <s v="Kaffebolaget"/>
    <n v="9890"/>
    <s v="13X4460"/>
    <x v="0"/>
    <x v="0"/>
    <m/>
    <m/>
    <m/>
    <m/>
    <s v="Ö100"/>
    <s v="ZZZZ"/>
    <n v="-335.88695792387722"/>
    <n v="859549306"/>
    <x v="142"/>
    <x v="0"/>
    <x v="9"/>
    <n v="16"/>
  </r>
  <r>
    <s v="GT"/>
    <n v="976458440.86845505"/>
    <s v="Kaffebolaget"/>
    <n v="9890"/>
    <s v="13X4450"/>
    <x v="1"/>
    <x v="0"/>
    <m/>
    <m/>
    <m/>
    <m/>
    <s v="Ö100"/>
    <s v="YYYY"/>
    <n v="680.07087955662928"/>
    <n v="912064190"/>
    <x v="143"/>
    <x v="0"/>
    <x v="9"/>
    <n v="17"/>
  </r>
  <r>
    <s v="GT"/>
    <n v="344458717.78800935"/>
    <s v="Kaffebolaget"/>
    <n v="9890"/>
    <s v="13X4450"/>
    <x v="1"/>
    <x v="0"/>
    <m/>
    <m/>
    <m/>
    <m/>
    <s v="Ö100"/>
    <s v="ZZZZ"/>
    <n v="154.16305615393017"/>
    <n v="1000804471"/>
    <x v="144"/>
    <x v="0"/>
    <x v="9"/>
    <n v="18"/>
  </r>
  <r>
    <s v="GT"/>
    <n v="406135711.4399423"/>
    <s v="Kaffebolaget"/>
    <n v="9890"/>
    <s v="13X4450"/>
    <x v="1"/>
    <x v="0"/>
    <m/>
    <m/>
    <m/>
    <m/>
    <s v="Ö100"/>
    <s v="ZZZZ"/>
    <n v="1506.3083292051094"/>
    <n v="1061829457"/>
    <x v="145"/>
    <x v="0"/>
    <x v="9"/>
    <n v="19"/>
  </r>
  <r>
    <s v="GT"/>
    <n v="1061558665.4702702"/>
    <s v="Kaffebolaget"/>
    <n v="9890"/>
    <s v="13X4450"/>
    <x v="1"/>
    <x v="0"/>
    <m/>
    <m/>
    <m/>
    <m/>
    <s v="Ö100"/>
    <s v="YYYY"/>
    <n v="626.06572311385639"/>
    <n v="1170118026"/>
    <x v="146"/>
    <x v="0"/>
    <x v="9"/>
    <n v="20"/>
  </r>
  <r>
    <s v="GT"/>
    <n v="355093494.88586003"/>
    <s v="Kaffebolaget"/>
    <n v="9890"/>
    <s v="13X4450"/>
    <x v="1"/>
    <x v="0"/>
    <m/>
    <m/>
    <m/>
    <m/>
    <s v="Ö100"/>
    <s v="ZZZZ"/>
    <n v="973.62513815036823"/>
    <n v="1179910662"/>
    <x v="147"/>
    <x v="0"/>
    <x v="9"/>
    <n v="21"/>
  </r>
  <r>
    <s v="GT"/>
    <n v="461794974.0352183"/>
    <s v="Kaffebolaget"/>
    <n v="9890"/>
    <s v="13X4410"/>
    <x v="2"/>
    <x v="0"/>
    <m/>
    <m/>
    <m/>
    <m/>
    <s v="Ö100"/>
    <s v="ZZZZ"/>
    <n v="613.27989529855085"/>
    <n v="1214148392"/>
    <x v="148"/>
    <x v="0"/>
    <x v="9"/>
    <n v="22"/>
  </r>
  <r>
    <s v="GT"/>
    <n v="1295075261.9864702"/>
    <s v="Kaffebolaget"/>
    <n v="9890"/>
    <s v="13X4450"/>
    <x v="1"/>
    <x v="0"/>
    <m/>
    <m/>
    <m/>
    <m/>
    <s v="Ö100"/>
    <s v="YYYY"/>
    <n v="331.01193120579035"/>
    <n v="1251064183"/>
    <x v="149"/>
    <x v="0"/>
    <x v="9"/>
    <n v="23"/>
  </r>
  <r>
    <s v="GT"/>
    <n v="679753294.81973767"/>
    <s v="Kaffebolaget"/>
    <n v="9890"/>
    <s v="13X4450"/>
    <x v="1"/>
    <x v="0"/>
    <m/>
    <m/>
    <m/>
    <m/>
    <s v="Ö100"/>
    <s v="ZZZZ"/>
    <n v="-1040.3162709223448"/>
    <n v="1368954775"/>
    <x v="150"/>
    <x v="0"/>
    <x v="9"/>
    <n v="24"/>
  </r>
  <r>
    <s v="GT"/>
    <n v="945997894.40965617"/>
    <s v="Kaffebolaget"/>
    <n v="9890"/>
    <s v="13X4450"/>
    <x v="1"/>
    <x v="0"/>
    <m/>
    <m/>
    <m/>
    <m/>
    <s v="Ö100"/>
    <s v="YYYY"/>
    <n v="-98.424013904471437"/>
    <n v="1567234886"/>
    <x v="151"/>
    <x v="0"/>
    <x v="9"/>
    <n v="25"/>
  </r>
  <r>
    <s v="GT"/>
    <n v="360781651.26565939"/>
    <s v="Kaffebolaget"/>
    <n v="9890"/>
    <s v="13X4450"/>
    <x v="1"/>
    <x v="0"/>
    <m/>
    <m/>
    <m/>
    <m/>
    <s v="Ö100"/>
    <s v="ZZZZ"/>
    <n v="-336.44760247383829"/>
    <n v="1573068411"/>
    <x v="152"/>
    <x v="0"/>
    <x v="9"/>
    <n v="26"/>
  </r>
  <r>
    <s v="GT"/>
    <n v="292696184.23906708"/>
    <s v="Kaffebolaget"/>
    <n v="9890"/>
    <s v="13X4450"/>
    <x v="1"/>
    <x v="0"/>
    <m/>
    <m/>
    <m/>
    <m/>
    <s v="Ö100"/>
    <s v="ZZZZ"/>
    <n v="166.4630280864244"/>
    <n v="1861742036"/>
    <x v="153"/>
    <x v="0"/>
    <x v="9"/>
    <n v="27"/>
  </r>
  <r>
    <s v="GT"/>
    <n v="570394374.51466763"/>
    <s v="Kaffebolaget"/>
    <n v="9890"/>
    <s v="13X4450"/>
    <x v="1"/>
    <x v="0"/>
    <m/>
    <m/>
    <m/>
    <m/>
    <s v="Ö100"/>
    <s v="ZZZZ"/>
    <n v="154.6439034897447"/>
    <n v="2137007863"/>
    <x v="154"/>
    <x v="0"/>
    <x v="9"/>
    <n v="28"/>
  </r>
  <r>
    <s v="GT"/>
    <n v="261554863.86831322"/>
    <s v="Kaffebolaget"/>
    <n v="9890"/>
    <s v="13X4450"/>
    <x v="1"/>
    <x v="0"/>
    <m/>
    <m/>
    <m/>
    <m/>
    <s v="Ö100"/>
    <s v="ZZZZ"/>
    <n v="856.61119108295611"/>
    <n v="2226104773"/>
    <x v="155"/>
    <x v="0"/>
    <x v="9"/>
    <n v="29"/>
  </r>
  <r>
    <s v="GT"/>
    <n v="380272290.93847412"/>
    <s v="Kaffebolaget"/>
    <n v="9890"/>
    <s v="13X4450"/>
    <x v="1"/>
    <x v="0"/>
    <m/>
    <m/>
    <m/>
    <m/>
    <s v="Ö100"/>
    <s v="ZZZZ"/>
    <n v="861.99161240622675"/>
    <n v="2248546161"/>
    <x v="156"/>
    <x v="0"/>
    <x v="9"/>
    <n v="30"/>
  </r>
  <r>
    <s v="GT"/>
    <n v="216770297.50504941"/>
    <s v="Mediabolaget"/>
    <n v="9890"/>
    <s v="13X3390"/>
    <x v="4"/>
    <x v="1"/>
    <m/>
    <m/>
    <m/>
    <m/>
    <s v="Ö100"/>
    <s v="ZZZZ"/>
    <n v="256.81602295147712"/>
    <n v="1262624129"/>
    <x v="157"/>
    <x v="0"/>
    <x v="9"/>
    <n v="31"/>
  </r>
  <r>
    <s v="RT"/>
    <n v="7405320.5420844536"/>
    <s v="Reversering: För lite kostnader feb"/>
    <n v="9890"/>
    <s v="13X4450"/>
    <x v="1"/>
    <x v="0"/>
    <m/>
    <m/>
    <m/>
    <s v="B12067"/>
    <s v="Ö100"/>
    <s v="ZZZZ"/>
    <n v="-14539.459474274501"/>
    <m/>
    <x v="158"/>
    <x v="0"/>
    <x v="10"/>
    <n v="1"/>
  </r>
  <r>
    <s v="RT"/>
    <n v="4961716.5407108022"/>
    <s v="Reversering: För lite kostnader feb"/>
    <n v="9890"/>
    <s v="13X4450"/>
    <x v="1"/>
    <x v="0"/>
    <m/>
    <m/>
    <m/>
    <m/>
    <s v="Ö100"/>
    <s v="ZZZZ"/>
    <n v="-15562.021155781438"/>
    <m/>
    <x v="159"/>
    <x v="0"/>
    <x v="10"/>
    <n v="2"/>
  </r>
  <r>
    <s v="GT"/>
    <n v="10319617.411426291"/>
    <s v="Taxibolaget"/>
    <n v="7845"/>
    <s v="13X4450"/>
    <x v="1"/>
    <x v="0"/>
    <m/>
    <m/>
    <m/>
    <s v="B12067"/>
    <s v="Ö100"/>
    <s v="ZZZZ"/>
    <n v="1929.2756552679075"/>
    <n v="1910578"/>
    <x v="160"/>
    <x v="0"/>
    <x v="10"/>
    <n v="3"/>
  </r>
  <r>
    <s v="RT"/>
    <n v="4961716.5407108022"/>
    <s v="Detta ser rätt ut"/>
    <n v="7845"/>
    <s v="13X4450"/>
    <x v="1"/>
    <x v="0"/>
    <m/>
    <m/>
    <m/>
    <m/>
    <s v="Ö100"/>
    <s v="ZZZZ"/>
    <n v="15564.383916075087"/>
    <m/>
    <x v="161"/>
    <x v="0"/>
    <x v="10"/>
    <n v="4"/>
  </r>
  <r>
    <s v="GT"/>
    <n v="1170434673.4226265"/>
    <s v="Leasingbolaget"/>
    <n v="9963"/>
    <s v="13X4450"/>
    <x v="1"/>
    <x v="0"/>
    <m/>
    <m/>
    <m/>
    <m/>
    <s v="Ö100"/>
    <s v="YYYY"/>
    <n v="40.758629443007706"/>
    <n v="87"/>
    <x v="162"/>
    <x v="0"/>
    <x v="10"/>
    <n v="5"/>
  </r>
  <r>
    <s v="GT"/>
    <n v="195728761.14772591"/>
    <s v="Leasingbolaget"/>
    <n v="9963"/>
    <s v="13X4450"/>
    <x v="1"/>
    <x v="0"/>
    <m/>
    <m/>
    <m/>
    <m/>
    <s v="Ö100"/>
    <s v="ZZZZ"/>
    <n v="39.739646903260926"/>
    <n v="2999"/>
    <x v="163"/>
    <x v="0"/>
    <x v="10"/>
    <n v="6"/>
  </r>
  <r>
    <s v="GT"/>
    <n v="89128524.376612544"/>
    <s v="Leasingbolaget"/>
    <n v="9963"/>
    <s v="13X4450"/>
    <x v="1"/>
    <x v="0"/>
    <m/>
    <m/>
    <m/>
    <m/>
    <s v="Ö100"/>
    <s v="ZZZZ"/>
    <n v="79.734372846773979"/>
    <n v="4456"/>
    <x v="164"/>
    <x v="0"/>
    <x v="10"/>
    <n v="7"/>
  </r>
  <r>
    <s v="GT"/>
    <n v="32585405.666608982"/>
    <s v="Matbolaget"/>
    <n v="5888"/>
    <s v="13X4450"/>
    <x v="1"/>
    <x v="0"/>
    <m/>
    <m/>
    <m/>
    <s v="B12067"/>
    <s v="Ö100"/>
    <s v="ZZZZ"/>
    <n v="246.76990085448077"/>
    <n v="55914"/>
    <x v="165"/>
    <x v="0"/>
    <x v="10"/>
    <n v="8"/>
  </r>
  <r>
    <s v="GT"/>
    <n v="227508121.19171169"/>
    <s v="Matbolaget"/>
    <n v="5888"/>
    <s v="13X4450"/>
    <x v="1"/>
    <x v="0"/>
    <m/>
    <m/>
    <m/>
    <m/>
    <s v="Ö100"/>
    <s v="ZZZZ"/>
    <n v="246.80670544817769"/>
    <n v="83464"/>
    <x v="166"/>
    <x v="0"/>
    <x v="10"/>
    <n v="9"/>
  </r>
  <r>
    <s v="GT"/>
    <n v="58760389.531791285"/>
    <s v="Matbolaget"/>
    <n v="5888"/>
    <s v="13X4450"/>
    <x v="1"/>
    <x v="0"/>
    <m/>
    <m/>
    <m/>
    <m/>
    <s v="Ö100"/>
    <s v="ZZZZ"/>
    <n v="197.99490918652907"/>
    <n v="243182"/>
    <x v="167"/>
    <x v="0"/>
    <x v="10"/>
    <n v="10"/>
  </r>
  <r>
    <s v="GT"/>
    <n v="887044770.46238518"/>
    <s v="Matbolaget"/>
    <n v="5888"/>
    <s v="13X4460"/>
    <x v="0"/>
    <x v="0"/>
    <m/>
    <m/>
    <m/>
    <m/>
    <s v="Ö100"/>
    <s v="YYYY"/>
    <n v="148.65980469148604"/>
    <n v="558237"/>
    <x v="168"/>
    <x v="0"/>
    <x v="10"/>
    <n v="11"/>
  </r>
  <r>
    <s v="GT"/>
    <n v="1287477298.6138542"/>
    <s v="Matbolaget"/>
    <n v="5888"/>
    <s v="13X4450"/>
    <x v="1"/>
    <x v="0"/>
    <m/>
    <m/>
    <m/>
    <m/>
    <s v="Ö100"/>
    <s v="YYYY"/>
    <n v="280.36273286183444"/>
    <n v="1944611"/>
    <x v="169"/>
    <x v="0"/>
    <x v="10"/>
    <n v="12"/>
  </r>
  <r>
    <s v="GT"/>
    <n v="1258643578.8825552"/>
    <s v="Matbolaget"/>
    <n v="5888"/>
    <s v="13X4460"/>
    <x v="0"/>
    <x v="0"/>
    <m/>
    <m/>
    <m/>
    <m/>
    <s v="Ö100"/>
    <s v="YYYY"/>
    <n v="3345.6490848079584"/>
    <n v="19922"/>
    <x v="170"/>
    <x v="0"/>
    <x v="10"/>
    <n v="13"/>
  </r>
  <r>
    <s v="GT"/>
    <n v="351683189.35012758"/>
    <s v="Matbolaget"/>
    <n v="5888"/>
    <s v="13X4450"/>
    <x v="1"/>
    <x v="0"/>
    <m/>
    <m/>
    <m/>
    <m/>
    <s v="Ä100"/>
    <s v="ZZZZ"/>
    <n v="186928.76407491206"/>
    <n v="14958858"/>
    <x v="171"/>
    <x v="0"/>
    <x v="10"/>
    <n v="14"/>
  </r>
  <r>
    <s v="GT"/>
    <n v="415181164.84741068"/>
    <s v="Matbolaget"/>
    <n v="5888"/>
    <s v="13X4450"/>
    <x v="1"/>
    <x v="0"/>
    <m/>
    <m/>
    <s v="ÅZ10"/>
    <m/>
    <s v="Ö100"/>
    <s v="ZZZZ"/>
    <n v="175530.63450436253"/>
    <n v="503"/>
    <x v="172"/>
    <x v="0"/>
    <x v="10"/>
    <n v="15"/>
  </r>
  <r>
    <s v="GT"/>
    <n v="640791079.32205725"/>
    <s v="Matbolaget"/>
    <n v="5888"/>
    <s v="13X4450"/>
    <x v="1"/>
    <x v="0"/>
    <m/>
    <m/>
    <m/>
    <m/>
    <s v="Ö100"/>
    <s v="ZZZZ"/>
    <n v="191920.55068054213"/>
    <n v="834"/>
    <x v="173"/>
    <x v="0"/>
    <x v="10"/>
    <n v="16"/>
  </r>
  <r>
    <s v="GT"/>
    <n v="910176348.54458404"/>
    <s v="Matbolaget"/>
    <n v="5888"/>
    <s v="13X4450"/>
    <x v="1"/>
    <x v="0"/>
    <m/>
    <m/>
    <m/>
    <m/>
    <s v="Ö100"/>
    <s v="YYYY"/>
    <n v="91487.905133101929"/>
    <n v="112"/>
    <x v="174"/>
    <x v="0"/>
    <x v="10"/>
    <n v="17"/>
  </r>
  <r>
    <s v="GT"/>
    <n v="481867916.36989784"/>
    <s v="Matbolaget"/>
    <n v="5888"/>
    <s v="13X4410"/>
    <x v="2"/>
    <x v="0"/>
    <m/>
    <m/>
    <m/>
    <m/>
    <s v="Ö100"/>
    <s v="ZZZZ"/>
    <n v="114.83650704973677"/>
    <n v="2380"/>
    <x v="175"/>
    <x v="0"/>
    <x v="10"/>
    <n v="18"/>
  </r>
  <r>
    <s v="GT"/>
    <n v="481867916.36989784"/>
    <s v="Matbolaget"/>
    <n v="5888"/>
    <s v="13X4410"/>
    <x v="2"/>
    <x v="0"/>
    <m/>
    <m/>
    <m/>
    <m/>
    <s v="Ö100"/>
    <s v="ZZZZ"/>
    <n v="171.62202443129789"/>
    <n v="3391"/>
    <x v="176"/>
    <x v="0"/>
    <x v="10"/>
    <n v="19"/>
  </r>
  <r>
    <s v="GT"/>
    <n v="227508121.19171169"/>
    <s v="Matbolaget"/>
    <n v="5888"/>
    <s v="13X4450"/>
    <x v="1"/>
    <x v="0"/>
    <m/>
    <m/>
    <m/>
    <m/>
    <s v="Ö100"/>
    <s v="ZZZZ"/>
    <n v="227.14305007604364"/>
    <n v="134747"/>
    <x v="177"/>
    <x v="0"/>
    <x v="10"/>
    <n v="20"/>
  </r>
  <r>
    <s v="GT"/>
    <n v="227508121.19171169"/>
    <s v="Matbolaget"/>
    <n v="5888"/>
    <s v="13X4450"/>
    <x v="1"/>
    <x v="0"/>
    <m/>
    <m/>
    <m/>
    <m/>
    <s v="Ö100"/>
    <s v="ZZZZ"/>
    <n v="193.29447547610832"/>
    <n v="248465"/>
    <x v="178"/>
    <x v="0"/>
    <x v="10"/>
    <n v="21"/>
  </r>
  <r>
    <s v="GT"/>
    <n v="32585405.666608982"/>
    <s v="Matbolaget"/>
    <n v="5888"/>
    <s v="13X4450"/>
    <x v="1"/>
    <x v="0"/>
    <m/>
    <m/>
    <m/>
    <s v="B12067"/>
    <s v="Ö100"/>
    <s v="ZZZZ"/>
    <n v="193.47125069983102"/>
    <n v="287553"/>
    <x v="179"/>
    <x v="0"/>
    <x v="10"/>
    <n v="22"/>
  </r>
  <r>
    <s v="GT"/>
    <n v="32585405.666608982"/>
    <s v="Matbolaget"/>
    <n v="5888"/>
    <s v="13X4450"/>
    <x v="1"/>
    <x v="0"/>
    <m/>
    <m/>
    <m/>
    <s v="B12067"/>
    <s v="Ö100"/>
    <s v="ZZZZ"/>
    <n v="227.66317036692038"/>
    <n v="293276"/>
    <x v="180"/>
    <x v="0"/>
    <x v="10"/>
    <n v="23"/>
  </r>
  <r>
    <s v="GT"/>
    <n v="179262568.97416005"/>
    <s v="Matbolaget"/>
    <n v="5888"/>
    <s v="13X4450"/>
    <x v="1"/>
    <x v="0"/>
    <m/>
    <m/>
    <m/>
    <m/>
    <s v="Ö100"/>
    <s v="ZZZZ"/>
    <n v="628.89892291559102"/>
    <n v="466417"/>
    <x v="181"/>
    <x v="0"/>
    <x v="10"/>
    <n v="24"/>
  </r>
  <r>
    <s v="RT"/>
    <n v="2318982.7801439548"/>
    <s v="För lite kostnader mars"/>
    <n v="8890"/>
    <s v="13X4450"/>
    <x v="1"/>
    <x v="0"/>
    <m/>
    <m/>
    <s v="ÅZ10"/>
    <m/>
    <s v="Ö100"/>
    <s v="ZZZZ"/>
    <n v="36189.951945730543"/>
    <m/>
    <x v="182"/>
    <x v="0"/>
    <x v="10"/>
    <n v="25"/>
  </r>
  <r>
    <s v="RT"/>
    <n v="2318982.7801439548"/>
    <s v="För lite kostnader mars"/>
    <n v="8890"/>
    <s v="13X4460"/>
    <x v="0"/>
    <x v="0"/>
    <m/>
    <m/>
    <s v="ÅZ10"/>
    <m/>
    <s v="Ö100"/>
    <s v="ZZZZ"/>
    <n v="46288.243724917593"/>
    <m/>
    <x v="183"/>
    <x v="0"/>
    <x v="10"/>
    <n v="26"/>
  </r>
  <r>
    <s v="RT"/>
    <n v="2318982.7801439548"/>
    <s v="För lite kostnader mars"/>
    <n v="8890"/>
    <s v="13X4460"/>
    <x v="0"/>
    <x v="0"/>
    <m/>
    <m/>
    <s v="ÅZ10"/>
    <m/>
    <s v="Ö100"/>
    <s v="ZZZZ"/>
    <n v="15094.705212236287"/>
    <m/>
    <x v="184"/>
    <x v="0"/>
    <x v="10"/>
    <n v="27"/>
  </r>
  <r>
    <s v="GT"/>
    <n v="381220751.72140127"/>
    <s v="Förbrukningsbolaget"/>
    <n v="8890"/>
    <s v="13X4450"/>
    <x v="1"/>
    <x v="0"/>
    <m/>
    <m/>
    <s v="ÅZ34"/>
    <m/>
    <s v="Ö100"/>
    <s v="ZZZZ"/>
    <n v="3844.0921817764415"/>
    <n v="1000"/>
    <x v="185"/>
    <x v="0"/>
    <x v="10"/>
    <n v="28"/>
  </r>
  <r>
    <s v="GT"/>
    <n v="668733470.27534974"/>
    <s v="Förbrukningsbolaget"/>
    <n v="8890"/>
    <s v="13X4450"/>
    <x v="1"/>
    <x v="0"/>
    <m/>
    <m/>
    <s v="ÅZ34"/>
    <m/>
    <s v="Ö100"/>
    <s v="ZZZZ"/>
    <n v="46289.130110178245"/>
    <n v="990711"/>
    <x v="186"/>
    <x v="0"/>
    <x v="10"/>
    <n v="29"/>
  </r>
  <r>
    <s v="FEL"/>
    <n v="3517348.2422150136"/>
    <s v="Periodisera 111122"/>
    <n v="8890"/>
    <s v="13X4450"/>
    <x v="1"/>
    <x v="0"/>
    <m/>
    <m/>
    <s v="ÅZ10"/>
    <m/>
    <s v="Z312"/>
    <s v="ZZZZ"/>
    <n v="977.34721065912856"/>
    <m/>
    <x v="187"/>
    <x v="0"/>
    <x v="10"/>
    <n v="30"/>
  </r>
  <r>
    <s v="RT"/>
    <n v="3770773.8570721992"/>
    <s v="Reversering: För mycket kostnader feb"/>
    <n v="8890"/>
    <s v="13X4450"/>
    <x v="1"/>
    <x v="0"/>
    <m/>
    <m/>
    <s v="ÅZ10"/>
    <m/>
    <s v="Ö100"/>
    <s v="ZZZZ"/>
    <n v="-46101.549458005444"/>
    <m/>
    <x v="188"/>
    <x v="0"/>
    <x v="11"/>
    <n v="1"/>
  </r>
  <r>
    <s v="RT"/>
    <n v="3770773.8570721992"/>
    <s v="Reversering: För mycket kostnader feb"/>
    <n v="8890"/>
    <s v="13X4450"/>
    <x v="1"/>
    <x v="0"/>
    <m/>
    <m/>
    <s v="ÅZ10"/>
    <m/>
    <s v="Ö100"/>
    <s v="ZZZZ"/>
    <n v="-36188.551132489403"/>
    <m/>
    <x v="189"/>
    <x v="0"/>
    <x v="11"/>
    <n v="2"/>
  </r>
  <r>
    <s v="RT"/>
    <n v="3770773.8570721992"/>
    <s v="Reversering: För lite kostnader feb"/>
    <n v="8890"/>
    <s v="13X4450"/>
    <x v="1"/>
    <x v="0"/>
    <m/>
    <m/>
    <s v="ÅZ10"/>
    <m/>
    <s v="Ö100"/>
    <s v="ZZZZ"/>
    <n v="-26975.530890188642"/>
    <m/>
    <x v="190"/>
    <x v="0"/>
    <x v="11"/>
    <n v="3"/>
  </r>
  <r>
    <s v="GT"/>
    <n v="350651700.02863538"/>
    <s v="Förbrukningsbolaget"/>
    <n v="6666"/>
    <s v="13X4450"/>
    <x v="1"/>
    <x v="0"/>
    <m/>
    <m/>
    <m/>
    <m/>
    <s v="Ö100"/>
    <s v="ZZZZ"/>
    <n v="1814.0901811351787"/>
    <m/>
    <x v="191"/>
    <x v="0"/>
    <x v="11"/>
    <n v="4"/>
  </r>
  <r>
    <s v="BU"/>
    <n v="4710200.6610626373"/>
    <s v="2019-03-27"/>
    <n v="6666"/>
    <s v="13X4460"/>
    <x v="0"/>
    <x v="0"/>
    <m/>
    <m/>
    <m/>
    <m/>
    <s v="Ö100"/>
    <s v="ZZZZ"/>
    <n v="1500.9103463445019"/>
    <m/>
    <x v="192"/>
    <x v="0"/>
    <x v="11"/>
    <n v="5"/>
  </r>
  <r>
    <s v="BU"/>
    <n v="4710200.6610626373"/>
    <s v="2019-03-27"/>
    <n v="6666"/>
    <s v="13X4460"/>
    <x v="0"/>
    <x v="0"/>
    <m/>
    <m/>
    <m/>
    <m/>
    <s v="Ö100"/>
    <s v="ZZZZ"/>
    <n v="1500.6175855094114"/>
    <m/>
    <x v="193"/>
    <x v="0"/>
    <x v="11"/>
    <n v="6"/>
  </r>
  <r>
    <s v="BU"/>
    <n v="4710200.6610626373"/>
    <s v="2019-03-27"/>
    <n v="6666"/>
    <s v="13X4460"/>
    <x v="0"/>
    <x v="0"/>
    <m/>
    <m/>
    <m/>
    <m/>
    <s v="Ö100"/>
    <s v="ZZZZ"/>
    <n v="1501.822739090343"/>
    <m/>
    <x v="194"/>
    <x v="0"/>
    <x v="11"/>
    <n v="7"/>
  </r>
  <r>
    <s v="GT"/>
    <n v="1153068916.0928597"/>
    <s v="Förbrukningsbolaget"/>
    <n v="6666"/>
    <s v="13X4450"/>
    <x v="1"/>
    <x v="0"/>
    <m/>
    <m/>
    <m/>
    <m/>
    <s v="Ö100"/>
    <s v="YYYY"/>
    <n v="1474.3261349024528"/>
    <n v="213784007"/>
    <x v="195"/>
    <x v="0"/>
    <x v="11"/>
    <n v="8"/>
  </r>
  <r>
    <s v="GT"/>
    <n v="1109418963.6287816"/>
    <s v="Övrigtbolaget"/>
    <n v="6666"/>
    <s v="13X4450"/>
    <x v="1"/>
    <x v="0"/>
    <m/>
    <m/>
    <m/>
    <m/>
    <s v="Ö100"/>
    <s v="YYYY"/>
    <n v="1000.9679297782536"/>
    <n v="668"/>
    <x v="196"/>
    <x v="0"/>
    <x v="11"/>
    <n v="9"/>
  </r>
  <r>
    <s v="GT"/>
    <n v="53018595.091080762"/>
    <s v="Övrigtbolaget"/>
    <n v="6666"/>
    <s v="13X4450"/>
    <x v="1"/>
    <x v="0"/>
    <m/>
    <m/>
    <m/>
    <m/>
    <s v="Ö100"/>
    <s v="ZZZZ"/>
    <n v="1000.9207856536218"/>
    <n v="1643"/>
    <x v="197"/>
    <x v="0"/>
    <x v="11"/>
    <n v="10"/>
  </r>
  <r>
    <s v="GT"/>
    <n v="37369546.941156961"/>
    <s v="Övrigtbolaget"/>
    <n v="6666"/>
    <s v="13X4450"/>
    <x v="1"/>
    <x v="0"/>
    <m/>
    <m/>
    <m/>
    <m/>
    <s v="Ö100"/>
    <s v="ZZZZ"/>
    <n v="701.49824588711658"/>
    <n v="3062"/>
    <x v="198"/>
    <x v="0"/>
    <x v="11"/>
    <n v="11"/>
  </r>
  <r>
    <s v="GT"/>
    <n v="557226010.74138558"/>
    <s v="Övrigtbolaget"/>
    <n v="6666"/>
    <s v="13X4450"/>
    <x v="1"/>
    <x v="0"/>
    <m/>
    <m/>
    <m/>
    <m/>
    <s v="Ö100"/>
    <s v="ZZZZ"/>
    <n v="1000.5817288357991"/>
    <n v="8637"/>
    <x v="199"/>
    <x v="0"/>
    <x v="11"/>
    <n v="12"/>
  </r>
  <r>
    <s v="GT"/>
    <n v="1097952316.1492863"/>
    <s v="Leasingbolaget"/>
    <n v="6666"/>
    <s v="13X4450"/>
    <x v="1"/>
    <x v="0"/>
    <m/>
    <m/>
    <s v="ÅZ34"/>
    <m/>
    <s v="Ö100"/>
    <s v="YYYY"/>
    <n v="1176.0397430222595"/>
    <n v="11968"/>
    <x v="200"/>
    <x v="0"/>
    <x v="11"/>
    <n v="13"/>
  </r>
  <r>
    <s v="GT"/>
    <n v="904131858.09770346"/>
    <s v="Förbrukningsbolaget"/>
    <n v="6666"/>
    <s v="13X4450"/>
    <x v="1"/>
    <x v="0"/>
    <m/>
    <m/>
    <m/>
    <m/>
    <s v="Ö100"/>
    <s v="YYYY"/>
    <n v="51841.047440937626"/>
    <m/>
    <x v="201"/>
    <x v="0"/>
    <x v="11"/>
    <n v="14"/>
  </r>
  <r>
    <s v="GT"/>
    <n v="1268271955.9454885"/>
    <s v="Förbrukningsbolaget"/>
    <n v="6666"/>
    <s v="13X4450"/>
    <x v="1"/>
    <x v="0"/>
    <m/>
    <m/>
    <m/>
    <m/>
    <s v="Ö100"/>
    <s v="YYYY"/>
    <n v="9000.8172679444469"/>
    <n v="120281"/>
    <x v="202"/>
    <x v="0"/>
    <x v="11"/>
    <n v="15"/>
  </r>
  <r>
    <s v="GT"/>
    <n v="1268271955.9454885"/>
    <s v="Förbrukningsbolaget"/>
    <n v="6666"/>
    <s v="13X4450"/>
    <x v="1"/>
    <x v="0"/>
    <m/>
    <m/>
    <m/>
    <m/>
    <s v="Ö100"/>
    <s v="YYYY"/>
    <n v="6000.7218198218297"/>
    <n v="139675"/>
    <x v="203"/>
    <x v="0"/>
    <x v="11"/>
    <n v="16"/>
  </r>
  <r>
    <s v="GT"/>
    <n v="1268271955.9454885"/>
    <s v="Förbrukningsbolaget"/>
    <n v="6666"/>
    <s v="13X4450"/>
    <x v="1"/>
    <x v="0"/>
    <m/>
    <m/>
    <m/>
    <m/>
    <s v="Ö100"/>
    <s v="YYYY"/>
    <n v="9001.0241042133584"/>
    <n v="150797"/>
    <x v="204"/>
    <x v="0"/>
    <x v="11"/>
    <n v="17"/>
  </r>
  <r>
    <s v="GT"/>
    <n v="1008502700.3396019"/>
    <s v="Förbrukningsbolaget"/>
    <n v="6666"/>
    <s v="13X4450"/>
    <x v="1"/>
    <x v="0"/>
    <m/>
    <m/>
    <m/>
    <m/>
    <s v="Ö100"/>
    <s v="YYYY"/>
    <n v="260.9462463074899"/>
    <n v="2293537"/>
    <x v="205"/>
    <x v="0"/>
    <x v="11"/>
    <n v="18"/>
  </r>
  <r>
    <s v="GT"/>
    <n v="481867916.36989784"/>
    <s v="Förbrukningsbolaget"/>
    <n v="6666"/>
    <s v="13X4410"/>
    <x v="2"/>
    <x v="0"/>
    <m/>
    <m/>
    <m/>
    <m/>
    <s v="Ö100"/>
    <s v="ZZZZ"/>
    <n v="171.22830401609505"/>
    <n v="307"/>
    <x v="206"/>
    <x v="0"/>
    <x v="11"/>
    <n v="19"/>
  </r>
  <r>
    <s v="GT"/>
    <n v="155360921.34924382"/>
    <s v="Förbrukningsbolaget"/>
    <n v="6666"/>
    <s v="13X4450"/>
    <x v="1"/>
    <x v="0"/>
    <m/>
    <m/>
    <m/>
    <m/>
    <s v="Ö100"/>
    <s v="ZZZZ"/>
    <n v="18.696747140472556"/>
    <n v="1466148027"/>
    <x v="207"/>
    <x v="0"/>
    <x v="11"/>
    <n v="20"/>
  </r>
  <r>
    <s v="GT"/>
    <n v="607063791.01003015"/>
    <s v="Förbrukningsbolaget"/>
    <n v="6666"/>
    <s v="13X4450"/>
    <x v="1"/>
    <x v="0"/>
    <m/>
    <m/>
    <m/>
    <m/>
    <s v="Ö100"/>
    <s v="ZZZZ"/>
    <n v="711.84662774042079"/>
    <n v="2258018888"/>
    <x v="208"/>
    <x v="0"/>
    <x v="11"/>
    <n v="21"/>
  </r>
  <r>
    <s v="GT"/>
    <n v="629512443.56497097"/>
    <s v="Förbrukningsbolaget"/>
    <n v="6666"/>
    <s v="13X4450"/>
    <x v="1"/>
    <x v="0"/>
    <m/>
    <m/>
    <m/>
    <m/>
    <s v="Ö100"/>
    <s v="ZZZZ"/>
    <n v="367.72751951303002"/>
    <n v="3209304197"/>
    <x v="209"/>
    <x v="0"/>
    <x v="11"/>
    <n v="22"/>
  </r>
  <r>
    <s v="GT"/>
    <n v="836795720.13568377"/>
    <s v="Förbrukningsbolaget"/>
    <n v="6666"/>
    <s v="13X4460"/>
    <x v="0"/>
    <x v="0"/>
    <m/>
    <m/>
    <m/>
    <m/>
    <s v="Ö100"/>
    <s v="YYYY"/>
    <n v="409.6276270323433"/>
    <n v="4610183384"/>
    <x v="210"/>
    <x v="0"/>
    <x v="11"/>
    <n v="23"/>
  </r>
  <r>
    <s v="GT"/>
    <n v="385338479.0841589"/>
    <s v="Telefonbolaget"/>
    <n v="7777"/>
    <s v="13X4450"/>
    <x v="1"/>
    <x v="0"/>
    <m/>
    <m/>
    <m/>
    <m/>
    <s v="Z320"/>
    <s v="ZZZZ"/>
    <n v="2398.3218442938964"/>
    <n v="6132262"/>
    <x v="2"/>
    <x v="0"/>
    <x v="2"/>
    <n v="31"/>
  </r>
  <r>
    <s v="GT"/>
    <n v="1307861184.359865"/>
    <s v="Telefonbolaget"/>
    <n v="7777"/>
    <s v="13X4450"/>
    <x v="1"/>
    <x v="0"/>
    <m/>
    <m/>
    <m/>
    <m/>
    <s v="Ö100"/>
    <s v="YYYY"/>
    <n v="183.49349035790357"/>
    <n v="646443"/>
    <x v="2"/>
    <x v="0"/>
    <x v="2"/>
    <n v="31"/>
  </r>
  <r>
    <s v="GT"/>
    <n v="408045646.57873386"/>
    <s v="Telefonbolaget"/>
    <n v="7777"/>
    <s v="13X4450"/>
    <x v="1"/>
    <x v="0"/>
    <m/>
    <m/>
    <m/>
    <m/>
    <s v="Ö100"/>
    <s v="ZZZZ"/>
    <n v="182.21174679750212"/>
    <n v="13629368"/>
    <x v="2"/>
    <x v="0"/>
    <x v="2"/>
    <n v="31"/>
  </r>
  <r>
    <s v="GT"/>
    <n v="721466555.27283871"/>
    <s v="Telefonbolaget"/>
    <n v="7777"/>
    <s v="13X4450"/>
    <x v="1"/>
    <x v="0"/>
    <m/>
    <m/>
    <m/>
    <m/>
    <s v="Ö100"/>
    <s v="YYYY"/>
    <n v="182.67143821946331"/>
    <n v="21128548"/>
    <x v="2"/>
    <x v="0"/>
    <x v="2"/>
    <n v="31"/>
  </r>
  <r>
    <s v="GT"/>
    <n v="1171904241.9008851"/>
    <s v="Telefonbolaget"/>
    <n v="7777"/>
    <s v="13X4450"/>
    <x v="1"/>
    <x v="0"/>
    <m/>
    <m/>
    <m/>
    <m/>
    <s v="Ö100"/>
    <s v="YYYY"/>
    <n v="183.31289282149248"/>
    <n v="23607852"/>
    <x v="2"/>
    <x v="0"/>
    <x v="2"/>
    <n v="31"/>
  </r>
  <r>
    <s v="GT"/>
    <n v="446540210.5320105"/>
    <s v="Telefonbolaget"/>
    <n v="7777"/>
    <s v="13X4450"/>
    <x v="1"/>
    <x v="0"/>
    <m/>
    <m/>
    <m/>
    <m/>
    <s v="Ö100"/>
    <s v="ZZZZ"/>
    <n v="182.60767481472354"/>
    <n v="23828472"/>
    <x v="1"/>
    <x v="0"/>
    <x v="1"/>
    <n v="28"/>
  </r>
  <r>
    <s v="GT"/>
    <n v="563846281.75479484"/>
    <s v="Telefonbolaget"/>
    <n v="7777"/>
    <s v="13X4450"/>
    <x v="1"/>
    <x v="0"/>
    <m/>
    <m/>
    <m/>
    <m/>
    <s v="Ö100"/>
    <s v="ZZZZ"/>
    <n v="182.50880871551115"/>
    <n v="36833558"/>
    <x v="1"/>
    <x v="0"/>
    <x v="1"/>
    <n v="28"/>
  </r>
  <r>
    <s v="GT"/>
    <n v="753918762.21293163"/>
    <s v="Telefonbolaget"/>
    <n v="7777"/>
    <s v="13X4450"/>
    <x v="1"/>
    <x v="0"/>
    <m/>
    <m/>
    <m/>
    <m/>
    <s v="Ö100"/>
    <s v="YYYY"/>
    <n v="182.13759502710843"/>
    <n v="38694589"/>
    <x v="1"/>
    <x v="0"/>
    <x v="1"/>
    <n v="28"/>
  </r>
  <r>
    <s v="GT"/>
    <n v="823142705.58891535"/>
    <s v="Telefonbolaget"/>
    <n v="6666"/>
    <s v="13X4460"/>
    <x v="0"/>
    <x v="0"/>
    <m/>
    <m/>
    <m/>
    <m/>
    <s v="Ö100"/>
    <s v="YYYY"/>
    <n v="184.22011999290996"/>
    <n v="39640534"/>
    <x v="2"/>
    <x v="0"/>
    <x v="2"/>
    <n v="31"/>
  </r>
  <r>
    <s v="GT"/>
    <n v="391646269.80423898"/>
    <s v="Telefonbolaget"/>
    <n v="7777"/>
    <s v="13X4450"/>
    <x v="1"/>
    <x v="0"/>
    <m/>
    <m/>
    <m/>
    <m/>
    <s v="Ö100"/>
    <s v="ZZZZ"/>
    <n v="182.95745684196802"/>
    <n v="53901086"/>
    <x v="2"/>
    <x v="0"/>
    <x v="2"/>
    <n v="31"/>
  </r>
  <r>
    <s v="GT"/>
    <n v="291737279.65629107"/>
    <s v="Telefonbolaget"/>
    <n v="7777"/>
    <s v="13X4450"/>
    <x v="1"/>
    <x v="0"/>
    <m/>
    <m/>
    <m/>
    <m/>
    <s v="Ö100"/>
    <s v="ZZZZ"/>
    <n v="182.22739005343468"/>
    <n v="56504298"/>
    <x v="2"/>
    <x v="0"/>
    <x v="2"/>
    <n v="31"/>
  </r>
  <r>
    <s v="GT"/>
    <n v="107297034.22324869"/>
    <s v="Telefonbolaget"/>
    <n v="7777"/>
    <s v="13X4450"/>
    <x v="1"/>
    <x v="0"/>
    <m/>
    <m/>
    <m/>
    <m/>
    <s v="Ö100"/>
    <s v="ZZZZ"/>
    <n v="182.61500524833221"/>
    <n v="59800603"/>
    <x v="2"/>
    <x v="0"/>
    <x v="2"/>
    <n v="31"/>
  </r>
  <r>
    <s v="GT"/>
    <n v="227870236.6668559"/>
    <s v="Telefonbolaget"/>
    <n v="7777"/>
    <s v="13X4450"/>
    <x v="1"/>
    <x v="0"/>
    <m/>
    <m/>
    <m/>
    <m/>
    <s v="Ö100"/>
    <s v="ZZZZ"/>
    <n v="182.49721650370233"/>
    <n v="85199643"/>
    <x v="2"/>
    <x v="0"/>
    <x v="2"/>
    <n v="31"/>
  </r>
  <r>
    <s v="GT"/>
    <n v="1144709735.6274266"/>
    <s v="Telefonbolaget"/>
    <n v="7777"/>
    <s v="13X4450"/>
    <x v="1"/>
    <x v="0"/>
    <m/>
    <m/>
    <m/>
    <m/>
    <s v="Ö100"/>
    <s v="YYYY"/>
    <n v="184.12427893453281"/>
    <n v="88478746"/>
    <x v="2"/>
    <x v="0"/>
    <x v="2"/>
    <n v="31"/>
  </r>
  <r>
    <s v="GT"/>
    <n v="972762481.81828356"/>
    <s v="Telefonbolaget"/>
    <n v="7777"/>
    <s v="13X4450"/>
    <x v="1"/>
    <x v="0"/>
    <m/>
    <m/>
    <m/>
    <m/>
    <s v="Ö100"/>
    <s v="YYYY"/>
    <n v="182.87710868760266"/>
    <n v="89344843"/>
    <x v="2"/>
    <x v="0"/>
    <x v="2"/>
    <n v="31"/>
  </r>
  <r>
    <s v="GT"/>
    <n v="974901573.68230891"/>
    <s v="Telefonbolaget"/>
    <n v="7777"/>
    <s v="13X4450"/>
    <x v="1"/>
    <x v="0"/>
    <m/>
    <m/>
    <m/>
    <m/>
    <s v="Ö100"/>
    <s v="YYYY"/>
    <n v="182.96654309066082"/>
    <n v="106244986"/>
    <x v="2"/>
    <x v="0"/>
    <x v="2"/>
    <n v="31"/>
  </r>
  <r>
    <s v="GT"/>
    <n v="285394088.82458931"/>
    <s v="Telefonbolaget"/>
    <n v="7777"/>
    <s v="13X4450"/>
    <x v="1"/>
    <x v="0"/>
    <m/>
    <m/>
    <m/>
    <m/>
    <s v="Ö100"/>
    <s v="ZZZZ"/>
    <n v="183.40918770653258"/>
    <n v="113840607"/>
    <x v="1"/>
    <x v="0"/>
    <x v="1"/>
    <n v="28"/>
  </r>
  <r>
    <s v="GT"/>
    <n v="782744267.66147125"/>
    <s v="Telefonbolaget"/>
    <n v="7777"/>
    <s v="13X4450"/>
    <x v="1"/>
    <x v="0"/>
    <m/>
    <m/>
    <m/>
    <m/>
    <s v="Ö100"/>
    <s v="YYYY"/>
    <n v="183.38173823595272"/>
    <n v="113932315"/>
    <x v="2"/>
    <x v="0"/>
    <x v="2"/>
    <n v="31"/>
  </r>
  <r>
    <s v="GT"/>
    <n v="1299089267.7617989"/>
    <s v="Telefonbolaget"/>
    <n v="7777"/>
    <s v="13X4450"/>
    <x v="1"/>
    <x v="0"/>
    <m/>
    <m/>
    <m/>
    <m/>
    <s v="Ö100"/>
    <s v="YYYY"/>
    <n v="204.26346726047723"/>
    <n v="119998423"/>
    <x v="2"/>
    <x v="0"/>
    <x v="2"/>
    <n v="31"/>
  </r>
  <r>
    <s v="GT"/>
    <n v="118628363.45983237"/>
    <s v="Telefonbolaget"/>
    <n v="7777"/>
    <s v="13X4450"/>
    <x v="1"/>
    <x v="0"/>
    <m/>
    <m/>
    <m/>
    <m/>
    <s v="Ö100"/>
    <s v="ZZZZ"/>
    <n v="182.39588861561259"/>
    <n v="120066488"/>
    <x v="2"/>
    <x v="0"/>
    <x v="2"/>
    <n v="31"/>
  </r>
  <r>
    <s v="GT"/>
    <n v="331765413.69455349"/>
    <s v="Telefonbolaget"/>
    <n v="7777"/>
    <s v="13X4450"/>
    <x v="1"/>
    <x v="0"/>
    <m/>
    <m/>
    <m/>
    <m/>
    <s v="Ö100"/>
    <s v="ZZZZ"/>
    <n v="182.83835723151913"/>
    <n v="125295964"/>
    <x v="2"/>
    <x v="0"/>
    <x v="2"/>
    <n v="31"/>
  </r>
  <r>
    <s v="GT"/>
    <n v="794368103.84979963"/>
    <s v="Telefonbolaget"/>
    <n v="7777"/>
    <s v="13X4450"/>
    <x v="1"/>
    <x v="0"/>
    <m/>
    <m/>
    <m/>
    <m/>
    <s v="Ö100"/>
    <s v="YYYY"/>
    <n v="185.0866457155694"/>
    <n v="126887038"/>
    <x v="2"/>
    <x v="0"/>
    <x v="2"/>
    <n v="31"/>
  </r>
  <r>
    <s v="GT"/>
    <n v="1023701839.9626511"/>
    <s v="Telefonbolaget"/>
    <n v="7777"/>
    <s v="13X4450"/>
    <x v="1"/>
    <x v="0"/>
    <m/>
    <m/>
    <m/>
    <m/>
    <s v="Ö100"/>
    <s v="YYYY"/>
    <n v="182.3470597259481"/>
    <n v="135866780"/>
    <x v="2"/>
    <x v="0"/>
    <x v="2"/>
    <n v="31"/>
  </r>
  <r>
    <s v="GT"/>
    <n v="1067391213.0814868"/>
    <s v="Telefonbolaget"/>
    <n v="7777"/>
    <s v="13X4450"/>
    <x v="1"/>
    <x v="0"/>
    <m/>
    <m/>
    <m/>
    <m/>
    <s v="Ö100"/>
    <s v="YYYY"/>
    <n v="182.86021615572042"/>
    <n v="156480851"/>
    <x v="2"/>
    <x v="0"/>
    <x v="2"/>
    <n v="31"/>
  </r>
  <r>
    <s v="GT"/>
    <n v="301692363.85360706"/>
    <s v="Telefonbolaget"/>
    <n v="7777"/>
    <s v="13X4460"/>
    <x v="0"/>
    <x v="0"/>
    <m/>
    <m/>
    <m/>
    <m/>
    <s v="Ö100"/>
    <s v="ZZZZ"/>
    <n v="183.25910959023176"/>
    <n v="165258860"/>
    <x v="1"/>
    <x v="0"/>
    <x v="1"/>
    <n v="28"/>
  </r>
  <r>
    <s v="GT"/>
    <n v="897804138.41574931"/>
    <s v="Telefonbolaget"/>
    <n v="7777"/>
    <s v="13X4450"/>
    <x v="1"/>
    <x v="0"/>
    <m/>
    <m/>
    <m/>
    <m/>
    <s v="Ö100"/>
    <s v="YYYY"/>
    <n v="182.89839916548843"/>
    <n v="172472875"/>
    <x v="2"/>
    <x v="0"/>
    <x v="2"/>
    <n v="31"/>
  </r>
  <r>
    <s v="GT"/>
    <n v="703491331.89491129"/>
    <s v="Telefonbolaget"/>
    <n v="7777"/>
    <s v="13X4450"/>
    <x v="1"/>
    <x v="0"/>
    <m/>
    <m/>
    <m/>
    <m/>
    <s v="Ö100"/>
    <s v="YYYY"/>
    <n v="183.52253914691508"/>
    <n v="179354816"/>
    <x v="1"/>
    <x v="0"/>
    <x v="1"/>
    <n v="28"/>
  </r>
  <r>
    <s v="GT"/>
    <n v="420968747.7479912"/>
    <s v="Telefonbolaget"/>
    <n v="7777"/>
    <s v="13X4450"/>
    <x v="1"/>
    <x v="0"/>
    <m/>
    <m/>
    <m/>
    <m/>
    <s v="Ö100"/>
    <s v="ZZZZ"/>
    <n v="183.27768349053559"/>
    <n v="187007844"/>
    <x v="2"/>
    <x v="0"/>
    <x v="2"/>
    <n v="31"/>
  </r>
  <r>
    <s v="GT"/>
    <n v="384401370.04063964"/>
    <s v="Telefonbolaget"/>
    <n v="7777"/>
    <s v="13X4450"/>
    <x v="1"/>
    <x v="0"/>
    <m/>
    <m/>
    <m/>
    <m/>
    <s v="Ö100"/>
    <s v="ZZZZ"/>
    <n v="182.73124848107364"/>
    <n v="191870264"/>
    <x v="1"/>
    <x v="0"/>
    <x v="1"/>
    <n v="28"/>
  </r>
  <r>
    <s v="GT"/>
    <n v="1103781434.8304901"/>
    <s v="Telefonbolaget"/>
    <n v="7777"/>
    <s v="13X4450"/>
    <x v="1"/>
    <x v="0"/>
    <m/>
    <m/>
    <m/>
    <m/>
    <s v="Ö100"/>
    <s v="YYYY"/>
    <n v="182.5600531549961"/>
    <n v="197496937"/>
    <x v="1"/>
    <x v="0"/>
    <x v="1"/>
    <n v="28"/>
  </r>
  <r>
    <s v="GT"/>
    <n v="617340970.23284614"/>
    <s v="Telefonbolaget"/>
    <n v="7777"/>
    <s v="13X4450"/>
    <x v="1"/>
    <x v="0"/>
    <m/>
    <m/>
    <m/>
    <m/>
    <s v="Ö100"/>
    <s v="ZZZZ"/>
    <n v="183.69265465252465"/>
    <n v="208426428"/>
    <x v="1"/>
    <x v="0"/>
    <x v="1"/>
    <n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376063-4B4A-4007-9658-5FAF9B4D9D17}" name="Pivottabell1" cacheId="6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1">
  <location ref="A3:B5" firstHeaderRow="1" firstDataRow="1" firstDataCol="1"/>
  <pivotFields count="20">
    <pivotField showAll="0"/>
    <pivotField showAll="0"/>
    <pivotField showAll="0"/>
    <pivotField showAll="0"/>
    <pivotField showAll="0"/>
    <pivotField showAll="0">
      <items count="6">
        <item h="1" x="0"/>
        <item h="1" x="1"/>
        <item h="1" x="2"/>
        <item h="1" x="3"/>
        <item x="4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2">
        <item x="0"/>
        <item t="default"/>
      </items>
    </pivotField>
    <pivotField axis="axisRow" showAll="0">
      <items count="13">
        <item h="1" x="0"/>
        <item h="1"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17"/>
  </rowFields>
  <rowItems count="2">
    <i>
      <x v="2"/>
    </i>
    <i t="grand">
      <x/>
    </i>
  </rowItems>
  <colItems count="1">
    <i/>
  </colItems>
  <dataFields count="1">
    <dataField name="Summa av Belopp" fld="13" baseField="0" baseItem="40" numFmtId="164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D52829-CEF8-40F6-BCBC-1EE56E5022E0}" name="Pivottabell2" cacheId="33" applyNumberFormats="0" applyBorderFormats="0" applyFontFormats="0" applyPatternFormats="0" applyAlignmentFormats="0" applyWidthHeightFormats="1" dataCaption="Värden" tag="c96f9b02-4f96-45a7-afc8-b89d4121ff2d" updatedVersion="6" minRefreshableVersion="3" useAutoFormatting="1" itemPrintTitles="1" createdVersion="5" indent="0" outline="1" outlineData="1" multipleFieldFilters="0">
  <location ref="B3:O13" firstHeaderRow="1" firstDataRow="3" firstDataCol="1"/>
  <pivotFields count="6">
    <pivotField dataField="1" subtotalTop="0" showAll="0" defaultSubtotal="0"/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Row" allDrilled="1" subtotalTop="0" showAll="0" dataSourceSort="1" defaultSubtotal="0" defaultAttributeDrillState="1">
      <items count="2">
        <item x="0"/>
        <item x="1"/>
      </items>
    </pivotField>
    <pivotField axis="axisCol" allDrilled="1" subtotalTop="0" showAll="0" dataSourceSort="1" defaultSubtotal="0">
      <items count="1">
        <item c="1" x="0" d="1"/>
      </items>
    </pivotField>
    <pivotField axis="axisCol" subtotalTop="0" showAll="0" dataSourceSort="1" defaultSubtotal="0">
      <items count="12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</items>
    </pivotField>
    <pivotField axis="axisCol" subtotalTop="0" showAll="0" dataSourceSort="1" defaultSubtotal="0"/>
  </pivotFields>
  <rowFields count="2">
    <field x="2"/>
    <field x="1"/>
  </rowFields>
  <rowItems count="8">
    <i>
      <x/>
    </i>
    <i r="1">
      <x/>
    </i>
    <i r="1">
      <x v="1"/>
    </i>
    <i>
      <x v="1"/>
    </i>
    <i r="1">
      <x v="2"/>
    </i>
    <i r="1">
      <x v="3"/>
    </i>
    <i r="1">
      <x v="4"/>
    </i>
    <i t="grand">
      <x/>
    </i>
  </rowItems>
  <colFields count="2">
    <field x="3"/>
    <field x="4"/>
  </colFields>
  <col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colItems>
  <dataFields count="1">
    <dataField name="Summan av Belopp" fld="0" baseField="0" baseItem="0" numFmtId="164"/>
  </dataFields>
  <pivotHierarchies count="35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10"/>
    <rowHierarchyUsage hierarchyUsage="9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_Transaktion4]"/>
        <x15:activeTabTopLevelEntity name="[Tbl_Ansvar]"/>
        <x15:activeTabTopLevelEntity name="[Kalende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Ansvar_Objekt" xr10:uid="{F6151D84-AF14-4188-86D3-60772CE2A561}" sourceName="Ansvar_Objekt">
  <pivotTables>
    <pivotTable tabId="3" name="Pivottabell1"/>
  </pivotTables>
  <data>
    <tabular pivotCacheId="1232038030">
      <items count="5">
        <i x="0"/>
        <i x="1"/>
        <i x="2"/>
        <i x="4" s="1"/>
        <i x="3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Ansvar_Administratör" xr10:uid="{2AB8B806-8D9B-4D5B-BDE3-0B4418DC9208}" sourceName="Ansvar_Administratör">
  <pivotTables>
    <pivotTable tabId="3" name="Pivottabell1"/>
  </pivotTables>
  <data>
    <tabular pivotCacheId="1232038030">
      <items count="2">
        <i x="1" s="1"/>
        <i x="0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År" xr10:uid="{AD597207-4FD9-494D-8B7C-AB1897726607}" sourceName="År">
  <pivotTables>
    <pivotTable tabId="3" name="Pivottabell1"/>
  </pivotTables>
  <data>
    <tabular pivotCacheId="1232038030">
      <items count="1"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Månad" xr10:uid="{400870E6-4537-4286-9AE1-14726BC77FD3}" sourceName="Månad">
  <pivotTables>
    <pivotTable tabId="3" name="Pivottabell1"/>
  </pivotTables>
  <data>
    <tabular pivotCacheId="1232038030">
      <items count="12">
        <i x="2" s="1"/>
        <i x="9"/>
        <i x="0" nd="1"/>
        <i x="1" nd="1"/>
        <i x="3" s="1" nd="1"/>
        <i x="4" nd="1"/>
        <i x="5" nd="1"/>
        <i x="6" nd="1"/>
        <i x="7" nd="1"/>
        <i x="8" nd="1"/>
        <i x="10" nd="1"/>
        <i x="1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svar_Objekt" xr10:uid="{F95E4C23-A15B-406C-8026-32B968F2F51D}" cache="Utsnitt_Ansvar_Objekt" caption="Ansvar_Objekt" rowHeight="234950"/>
  <slicer name="Ansvar_Administratör" xr10:uid="{B1D80812-F3C6-4F2F-A5D9-6E4FA5A1A7FE}" cache="Utsnitt_Ansvar_Administratör" caption="Ansvar_Administratör" rowHeight="234950"/>
  <slicer name="År" xr10:uid="{65A6EE95-4613-4BCA-B05B-CB8EE877E820}" cache="Utsnitt_År" caption="År" rowHeight="234950"/>
  <slicer name="Månad" xr10:uid="{5EA32696-FDCF-4813-AB51-BE9ACEEAA101}" cache="Utsnitt_Månad" caption="Månad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72D224F-DD7A-430E-99E7-8F3EE0EAC053}" name="Tbl_Transaktion4" displayName="Tbl_Transaktion4" ref="A1:N522" totalsRowShown="0" headerRowDxfId="19" dataDxfId="18" headerRowBorderDxfId="16" tableBorderDxfId="17" totalsRowBorderDxfId="15">
  <autoFilter ref="A1:N522" xr:uid="{7218B345-8464-441E-80D7-1E3339013E4D}"/>
  <tableColumns count="14">
    <tableColumn id="1" xr3:uid="{DD8B8D03-A960-41E9-995A-93839FC98699}" name="Vertyp" dataDxfId="14"/>
    <tableColumn id="2" xr3:uid="{75021CD6-59D3-4D53-92D1-6AFBD91DD6BB}" name="Verifikationsnummer" dataDxfId="13"/>
    <tableColumn id="3" xr3:uid="{05F3D699-6247-47EB-8803-82479E15CC27}" name="Transaktionstext" dataDxfId="12"/>
    <tableColumn id="4" xr3:uid="{CB889A5E-9E58-44F0-8B6F-3295FB1E9CCA}" name="Konto" dataDxfId="11"/>
    <tableColumn id="5" xr3:uid="{BECE9F7D-1A68-4A99-8803-720642E97225}" name="Ansvar" dataDxfId="10"/>
    <tableColumn id="6" xr3:uid="{7047F7FC-C7A0-405B-9011-2A50D4648969}" name="Projekt" dataDxfId="9"/>
    <tableColumn id="7" xr3:uid="{A7993BF6-A34B-47A8-A464-C3C6637C3C68}" name="Spec/Anl" dataDxfId="8"/>
    <tableColumn id="8" xr3:uid="{E127A1D4-0DEE-4405-B147-219CFAE221BE}" name="AktAO" dataDxfId="7"/>
    <tableColumn id="9" xr3:uid="{B13C1110-2B70-49F5-B6D9-0BDEE6720113}" name="Objekt" dataDxfId="6"/>
    <tableColumn id="10" xr3:uid="{D4AF587E-9E08-456E-B541-1C61AECCD177}" name="Verksamhet" dataDxfId="5"/>
    <tableColumn id="11" xr3:uid="{92367BFF-7E56-43B8-BADC-9BDA11DBC376}" name="Motpart" dataDxfId="4"/>
    <tableColumn id="12" xr3:uid="{36F6EF28-3FE6-47BC-82EC-402BBC8EB302}" name="Belopp" dataDxfId="3"/>
    <tableColumn id="13" xr3:uid="{9AF31E76-3742-48A2-988F-08A417A6B12E}" name="Fakturanr" dataDxfId="2"/>
    <tableColumn id="14" xr3:uid="{34B022AF-B3BD-4836-8443-07A841C1D9DE}" name="Bokföringsdatum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577084-5993-4528-B639-FE2F611EDBFA}" name="Tbl_Transaktion" displayName="Tbl_Transaktion" ref="A1:S522" totalsRowShown="0" headerRowDxfId="33" dataDxfId="34" headerRowBorderDxfId="50" tableBorderDxfId="51" totalsRowBorderDxfId="49">
  <autoFilter ref="A1:S522" xr:uid="{7218B345-8464-441E-80D7-1E3339013E4D}"/>
  <tableColumns count="19">
    <tableColumn id="1" xr3:uid="{95A210F9-4396-4C13-90E0-D5A24F436923}" name="Vertyp" dataDxfId="48"/>
    <tableColumn id="2" xr3:uid="{D55477ED-C5DB-4D92-BEC9-098CD6B99B94}" name="Verifikationsnummer" dataDxfId="47"/>
    <tableColumn id="3" xr3:uid="{08CA0DA2-7065-4B81-9E8D-F0F100FE8AC5}" name="Transaktionstext" dataDxfId="46"/>
    <tableColumn id="4" xr3:uid="{C5CA6042-A06E-4B1C-8681-CC68BB913F65}" name="Konto" dataDxfId="45"/>
    <tableColumn id="5" xr3:uid="{F26918C2-B0FF-4950-9547-AE1A39A3AA7C}" name="Ansvar" dataDxfId="44"/>
    <tableColumn id="15" xr3:uid="{A873BFFD-C77D-4FF4-84A6-129BCDE9A432}" name="Ansvar_Objekt" dataDxfId="24">
      <calculatedColumnFormula>VLOOKUP(Tbl_Transaktion[[#This Row],[Ansvar]],Tbl_Ansvar[],2,FALSE)</calculatedColumnFormula>
    </tableColumn>
    <tableColumn id="16" xr3:uid="{7B628DA3-4F60-4D0A-A0A5-7D5B1314A827}" name="Ansvar_Administratör" dataDxfId="23">
      <calculatedColumnFormula>VLOOKUP(Tbl_Transaktion[[#This Row],[Ansvar]],Tbl_Ansvar[],3,FALSE)</calculatedColumnFormula>
    </tableColumn>
    <tableColumn id="6" xr3:uid="{C69D3973-324D-4844-9D0A-7D5A4685AC15}" name="Projekt" dataDxfId="43"/>
    <tableColumn id="7" xr3:uid="{862DC7D5-8351-4F85-9778-4186000049B6}" name="Spec/Anl" dataDxfId="42"/>
    <tableColumn id="8" xr3:uid="{7EB25E93-256B-4A4D-B7B3-A75F8CE67943}" name="AktAO" dataDxfId="41"/>
    <tableColumn id="9" xr3:uid="{048BDD6A-56CB-40FB-96B0-659710855145}" name="Objekt" dataDxfId="40"/>
    <tableColumn id="10" xr3:uid="{57E4C1EC-5238-4674-AB55-BC1248CB15B0}" name="Verksamhet" dataDxfId="39"/>
    <tableColumn id="11" xr3:uid="{3771B875-A66A-4C45-A8BA-38E5D53E4FAC}" name="Motpart" dataDxfId="38"/>
    <tableColumn id="12" xr3:uid="{92ACDE4A-1895-4782-8130-8474082EA0C5}" name="Belopp" dataDxfId="37"/>
    <tableColumn id="13" xr3:uid="{6F5651FB-333C-48EC-98BC-589D1A301551}" name="Fakturanr" dataDxfId="36"/>
    <tableColumn id="14" xr3:uid="{9571CCBD-52D6-429C-BFBF-E9E845AAD6D6}" name="Bokföringsdatum" dataDxfId="35"/>
    <tableColumn id="17" xr3:uid="{FA5151F2-09D3-4518-8750-C1CC18A872E5}" name="År" dataDxfId="22">
      <calculatedColumnFormula>YEAR(Tbl_Transaktion[[#This Row],[Bokföringsdatum]])</calculatedColumnFormula>
    </tableColumn>
    <tableColumn id="18" xr3:uid="{25420934-D656-48F0-9BC7-328032A4D53A}" name="Månad" dataDxfId="21">
      <calculatedColumnFormula>MONTH(Tbl_Transaktion[[#This Row],[Bokföringsdatum]])</calculatedColumnFormula>
    </tableColumn>
    <tableColumn id="19" xr3:uid="{95B588AB-F4F3-4C1B-89A6-6A7C9C9D28A8}" name="Dag" dataDxfId="20">
      <calculatedColumnFormula>DAY(Tbl_Transaktion[[#This Row],[Bokföringsdatum]])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369315-D108-4C92-A334-DAFBCD2FA7A2}" name="Tbl_Ansvar" displayName="Tbl_Ansvar" ref="A1:H8" totalsRowShown="0" tableBorderDxfId="32">
  <autoFilter ref="A1:H8" xr:uid="{400D0B13-C806-4696-BB8A-EC91A6D8DEE1}"/>
  <tableColumns count="8">
    <tableColumn id="1" xr3:uid="{15B661B2-975B-4874-80EF-09A728B6318E}" name="Ansvar"/>
    <tableColumn id="2" xr3:uid="{8BEA2DE6-6EDB-424B-BFB5-FAE2164C5ADD}" name="Objekt" dataDxfId="31"/>
    <tableColumn id="3" xr3:uid="{501102DE-ACB0-4591-BAD1-EDC0B4A3A02D}" name="Administratör" dataDxfId="30"/>
    <tableColumn id="4" xr3:uid="{A35A1B90-069D-4884-8276-557356DD6C8F}" name="Mottagarkod" dataDxfId="29"/>
    <tableColumn id="5" xr3:uid="{A4416242-5729-4ACE-921C-ECD2067E007A}" name="Chef" dataDxfId="28"/>
    <tableColumn id="6" xr3:uid="{818B6B4C-8FB0-4362-8D55-B882E79DA3C1}" name="Verksamhetsekonom" dataDxfId="27"/>
    <tableColumn id="7" xr3:uid="{6FE9E99D-ABCA-4579-9227-E17D72D9226A}" name="Områdeschef/Sektorschef" dataDxfId="26"/>
    <tableColumn id="8" xr3:uid="{AFCFA7C4-3E38-4EB5-A750-E7C779D24ED3}" name="Sektor" dataDxfId="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AA715-E4AA-440E-B465-A39E260B8FF8}">
  <dimension ref="A1:N522"/>
  <sheetViews>
    <sheetView workbookViewId="0">
      <selection activeCell="F8" sqref="F8"/>
    </sheetView>
  </sheetViews>
  <sheetFormatPr defaultRowHeight="14.4" x14ac:dyDescent="0.3"/>
  <cols>
    <col min="2" max="2" width="15.88671875" customWidth="1"/>
    <col min="3" max="3" width="47.88671875" customWidth="1"/>
    <col min="10" max="10" width="10.33203125" customWidth="1"/>
    <col min="13" max="13" width="13.44140625" style="3" customWidth="1"/>
    <col min="14" max="14" width="13.21875" style="2" customWidth="1"/>
  </cols>
  <sheetData>
    <row r="1" spans="1:14" x14ac:dyDescent="0.3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9" t="s">
        <v>12</v>
      </c>
      <c r="N1" s="20" t="s">
        <v>13</v>
      </c>
    </row>
    <row r="2" spans="1:14" x14ac:dyDescent="0.3">
      <c r="A2" s="15" t="s">
        <v>14</v>
      </c>
      <c r="B2" s="1">
        <v>2807248.372317363</v>
      </c>
      <c r="C2" s="1" t="s">
        <v>15</v>
      </c>
      <c r="D2" s="1">
        <v>6610</v>
      </c>
      <c r="E2" s="1" t="s">
        <v>16</v>
      </c>
      <c r="F2" s="1"/>
      <c r="G2" s="1" t="s">
        <v>17</v>
      </c>
      <c r="H2" s="1"/>
      <c r="I2" s="1"/>
      <c r="J2" s="1" t="s">
        <v>18</v>
      </c>
      <c r="K2" s="1" t="s">
        <v>19</v>
      </c>
      <c r="L2" s="1">
        <v>1101.1935027713841</v>
      </c>
      <c r="M2" s="4"/>
      <c r="N2" s="16">
        <v>43496</v>
      </c>
    </row>
    <row r="3" spans="1:14" x14ac:dyDescent="0.3">
      <c r="A3" s="15" t="s">
        <v>14</v>
      </c>
      <c r="B3" s="1">
        <v>4491549.9615358599</v>
      </c>
      <c r="C3" s="1" t="s">
        <v>15</v>
      </c>
      <c r="D3" s="1">
        <v>6610</v>
      </c>
      <c r="E3" s="1" t="s">
        <v>20</v>
      </c>
      <c r="F3" s="1"/>
      <c r="G3" s="1" t="s">
        <v>17</v>
      </c>
      <c r="H3" s="1"/>
      <c r="I3" s="1"/>
      <c r="J3" s="1" t="s">
        <v>18</v>
      </c>
      <c r="K3" s="1" t="s">
        <v>19</v>
      </c>
      <c r="L3" s="1">
        <v>1000.4466040245718</v>
      </c>
      <c r="M3" s="4"/>
      <c r="N3" s="16">
        <v>43496</v>
      </c>
    </row>
    <row r="4" spans="1:14" x14ac:dyDescent="0.3">
      <c r="A4" s="15" t="s">
        <v>14</v>
      </c>
      <c r="B4" s="1">
        <v>4491549.9615358599</v>
      </c>
      <c r="C4" s="1" t="s">
        <v>15</v>
      </c>
      <c r="D4" s="1">
        <v>6610</v>
      </c>
      <c r="E4" s="1" t="s">
        <v>16</v>
      </c>
      <c r="F4" s="1"/>
      <c r="G4" s="1" t="s">
        <v>17</v>
      </c>
      <c r="H4" s="1"/>
      <c r="I4" s="1"/>
      <c r="J4" s="1" t="s">
        <v>18</v>
      </c>
      <c r="K4" s="1" t="s">
        <v>19</v>
      </c>
      <c r="L4" s="1">
        <v>1250.5485295568351</v>
      </c>
      <c r="M4" s="4"/>
      <c r="N4" s="16">
        <v>43496</v>
      </c>
    </row>
    <row r="5" spans="1:14" x14ac:dyDescent="0.3">
      <c r="A5" s="15" t="s">
        <v>14</v>
      </c>
      <c r="B5" s="1">
        <v>8960549.8630516846</v>
      </c>
      <c r="C5" s="1" t="s">
        <v>21</v>
      </c>
      <c r="D5" s="1">
        <v>6610</v>
      </c>
      <c r="E5" s="1" t="s">
        <v>20</v>
      </c>
      <c r="F5" s="1"/>
      <c r="G5" s="1" t="s">
        <v>22</v>
      </c>
      <c r="H5" s="1"/>
      <c r="I5" s="1" t="s">
        <v>23</v>
      </c>
      <c r="J5" s="1" t="s">
        <v>18</v>
      </c>
      <c r="K5" s="1" t="s">
        <v>19</v>
      </c>
      <c r="L5" s="1">
        <v>-2499.5309839586344</v>
      </c>
      <c r="M5" s="4"/>
      <c r="N5" s="16">
        <v>43496</v>
      </c>
    </row>
    <row r="6" spans="1:14" x14ac:dyDescent="0.3">
      <c r="A6" s="15" t="s">
        <v>24</v>
      </c>
      <c r="B6" s="1">
        <v>912408394.70611382</v>
      </c>
      <c r="C6" s="1" t="s">
        <v>25</v>
      </c>
      <c r="D6" s="1">
        <v>6610</v>
      </c>
      <c r="E6" s="1" t="s">
        <v>20</v>
      </c>
      <c r="F6" s="1"/>
      <c r="G6" s="1"/>
      <c r="H6" s="1" t="s">
        <v>26</v>
      </c>
      <c r="I6" s="1"/>
      <c r="J6" s="1" t="s">
        <v>27</v>
      </c>
      <c r="K6" s="1" t="s">
        <v>28</v>
      </c>
      <c r="L6" s="1">
        <v>22011.523539087328</v>
      </c>
      <c r="M6" s="4">
        <v>2161271166</v>
      </c>
      <c r="N6" s="16">
        <v>43496</v>
      </c>
    </row>
    <row r="7" spans="1:14" x14ac:dyDescent="0.3">
      <c r="A7" s="15" t="s">
        <v>14</v>
      </c>
      <c r="B7" s="1">
        <v>1412854.1067506801</v>
      </c>
      <c r="C7" s="1" t="s">
        <v>29</v>
      </c>
      <c r="D7" s="1">
        <v>8890</v>
      </c>
      <c r="E7" s="1" t="s">
        <v>20</v>
      </c>
      <c r="F7" s="1"/>
      <c r="G7" s="1"/>
      <c r="H7" s="1"/>
      <c r="I7" s="1"/>
      <c r="J7" s="1" t="s">
        <v>30</v>
      </c>
      <c r="K7" s="1" t="s">
        <v>19</v>
      </c>
      <c r="L7" s="1">
        <v>-186927.22338656877</v>
      </c>
      <c r="M7" s="4"/>
      <c r="N7" s="16">
        <v>43496</v>
      </c>
    </row>
    <row r="8" spans="1:14" x14ac:dyDescent="0.3">
      <c r="A8" s="15" t="s">
        <v>14</v>
      </c>
      <c r="B8" s="1">
        <v>3439806.2313167914</v>
      </c>
      <c r="C8" s="1" t="s">
        <v>31</v>
      </c>
      <c r="D8" s="1">
        <v>8890</v>
      </c>
      <c r="E8" s="1" t="s">
        <v>16</v>
      </c>
      <c r="F8" s="1"/>
      <c r="G8" s="1"/>
      <c r="H8" s="1" t="s">
        <v>26</v>
      </c>
      <c r="I8" s="1"/>
      <c r="J8" s="1" t="s">
        <v>27</v>
      </c>
      <c r="K8" s="1" t="s">
        <v>19</v>
      </c>
      <c r="L8" s="1">
        <v>-29449.17253937311</v>
      </c>
      <c r="M8" s="4"/>
      <c r="N8" s="16">
        <v>43496</v>
      </c>
    </row>
    <row r="9" spans="1:14" x14ac:dyDescent="0.3">
      <c r="A9" s="15" t="s">
        <v>14</v>
      </c>
      <c r="B9" s="1">
        <v>3439806.2313167914</v>
      </c>
      <c r="C9" s="1" t="s">
        <v>33</v>
      </c>
      <c r="D9" s="1">
        <v>8890</v>
      </c>
      <c r="E9" s="1" t="s">
        <v>20</v>
      </c>
      <c r="F9" s="1"/>
      <c r="G9" s="1"/>
      <c r="H9" s="1" t="s">
        <v>26</v>
      </c>
      <c r="I9" s="1"/>
      <c r="J9" s="1" t="s">
        <v>27</v>
      </c>
      <c r="K9" s="1" t="s">
        <v>19</v>
      </c>
      <c r="L9" s="1">
        <v>-128649.03914437606</v>
      </c>
      <c r="M9" s="4"/>
      <c r="N9" s="16">
        <v>43496</v>
      </c>
    </row>
    <row r="10" spans="1:14" x14ac:dyDescent="0.3">
      <c r="A10" s="15" t="s">
        <v>14</v>
      </c>
      <c r="B10" s="1">
        <v>3439806.2313167914</v>
      </c>
      <c r="C10" s="1" t="s">
        <v>33</v>
      </c>
      <c r="D10" s="1">
        <v>8890</v>
      </c>
      <c r="E10" s="1" t="s">
        <v>16</v>
      </c>
      <c r="F10" s="1"/>
      <c r="G10" s="1"/>
      <c r="H10" s="1" t="s">
        <v>26</v>
      </c>
      <c r="I10" s="1"/>
      <c r="J10" s="1" t="s">
        <v>27</v>
      </c>
      <c r="K10" s="1" t="s">
        <v>19</v>
      </c>
      <c r="L10" s="1">
        <v>-139499.54740063613</v>
      </c>
      <c r="M10" s="4"/>
      <c r="N10" s="16">
        <v>43496</v>
      </c>
    </row>
    <row r="11" spans="1:14" x14ac:dyDescent="0.3">
      <c r="A11" s="15" t="s">
        <v>14</v>
      </c>
      <c r="B11" s="1">
        <v>3439806.2313167914</v>
      </c>
      <c r="C11" s="1" t="s">
        <v>32</v>
      </c>
      <c r="D11" s="1">
        <v>3310</v>
      </c>
      <c r="E11" s="1" t="s">
        <v>20</v>
      </c>
      <c r="F11" s="1"/>
      <c r="G11" s="1"/>
      <c r="H11" s="1" t="s">
        <v>26</v>
      </c>
      <c r="I11" s="1"/>
      <c r="J11" s="1" t="s">
        <v>27</v>
      </c>
      <c r="K11" s="1" t="s">
        <v>19</v>
      </c>
      <c r="L11" s="1">
        <v>-41849.355628292673</v>
      </c>
      <c r="M11" s="4"/>
      <c r="N11" s="16">
        <v>43496</v>
      </c>
    </row>
    <row r="12" spans="1:14" x14ac:dyDescent="0.3">
      <c r="A12" s="15" t="s">
        <v>14</v>
      </c>
      <c r="B12" s="1">
        <v>3439806.2313167914</v>
      </c>
      <c r="C12" s="1" t="s">
        <v>33</v>
      </c>
      <c r="D12" s="1">
        <v>3310</v>
      </c>
      <c r="E12" s="1" t="s">
        <v>20</v>
      </c>
      <c r="F12" s="1"/>
      <c r="G12" s="1"/>
      <c r="H12" s="1" t="s">
        <v>26</v>
      </c>
      <c r="I12" s="1"/>
      <c r="J12" s="1" t="s">
        <v>27</v>
      </c>
      <c r="K12" s="1" t="s">
        <v>19</v>
      </c>
      <c r="L12" s="1">
        <v>4150.452906149354</v>
      </c>
      <c r="M12" s="4"/>
      <c r="N12" s="16">
        <v>43496</v>
      </c>
    </row>
    <row r="13" spans="1:14" x14ac:dyDescent="0.3">
      <c r="A13" s="15" t="s">
        <v>34</v>
      </c>
      <c r="B13" s="1">
        <v>16774790.700852737</v>
      </c>
      <c r="C13" s="1" t="s">
        <v>35</v>
      </c>
      <c r="D13" s="1">
        <v>8890</v>
      </c>
      <c r="E13" s="1" t="s">
        <v>20</v>
      </c>
      <c r="F13" s="1"/>
      <c r="G13" s="1"/>
      <c r="H13" s="1"/>
      <c r="I13" s="1" t="s">
        <v>23</v>
      </c>
      <c r="J13" s="1" t="s">
        <v>18</v>
      </c>
      <c r="K13" s="1" t="s">
        <v>19</v>
      </c>
      <c r="L13" s="1">
        <v>7353.0893096063901</v>
      </c>
      <c r="M13" s="4">
        <v>56905000437</v>
      </c>
      <c r="N13" s="16">
        <v>43496</v>
      </c>
    </row>
    <row r="14" spans="1:14" x14ac:dyDescent="0.3">
      <c r="A14" s="15" t="s">
        <v>34</v>
      </c>
      <c r="B14" s="1">
        <v>6475677.7626240049</v>
      </c>
      <c r="C14" s="1" t="s">
        <v>36</v>
      </c>
      <c r="D14" s="1">
        <v>8890</v>
      </c>
      <c r="E14" s="1" t="s">
        <v>20</v>
      </c>
      <c r="F14" s="1"/>
      <c r="G14" s="1"/>
      <c r="H14" s="1"/>
      <c r="I14" s="1" t="s">
        <v>23</v>
      </c>
      <c r="J14" s="1" t="s">
        <v>18</v>
      </c>
      <c r="K14" s="1" t="s">
        <v>19</v>
      </c>
      <c r="L14" s="1">
        <v>14705.681205821662</v>
      </c>
      <c r="M14" s="4">
        <v>41648251193</v>
      </c>
      <c r="N14" s="16">
        <v>43496</v>
      </c>
    </row>
    <row r="15" spans="1:14" x14ac:dyDescent="0.3">
      <c r="A15" s="15" t="s">
        <v>24</v>
      </c>
      <c r="B15" s="1">
        <v>1098065630.3949189</v>
      </c>
      <c r="C15" s="1" t="s">
        <v>100</v>
      </c>
      <c r="D15" s="1">
        <v>8890</v>
      </c>
      <c r="E15" s="1" t="s">
        <v>20</v>
      </c>
      <c r="F15" s="1"/>
      <c r="G15" s="1"/>
      <c r="H15" s="1"/>
      <c r="I15" s="1"/>
      <c r="J15" s="1" t="s">
        <v>37</v>
      </c>
      <c r="K15" s="1" t="s">
        <v>28</v>
      </c>
      <c r="L15" s="1">
        <v>2253.7476795438192</v>
      </c>
      <c r="M15" s="4">
        <v>59854911978</v>
      </c>
      <c r="N15" s="16">
        <v>43496</v>
      </c>
    </row>
    <row r="16" spans="1:14" x14ac:dyDescent="0.3">
      <c r="A16" s="15" t="s">
        <v>24</v>
      </c>
      <c r="B16" s="1">
        <v>254472627.51398191</v>
      </c>
      <c r="C16" s="1" t="s">
        <v>38</v>
      </c>
      <c r="D16" s="1">
        <v>7899</v>
      </c>
      <c r="E16" s="1" t="s">
        <v>39</v>
      </c>
      <c r="F16" s="1"/>
      <c r="G16" s="1"/>
      <c r="H16" s="1"/>
      <c r="I16" s="1"/>
      <c r="J16" s="1" t="s">
        <v>18</v>
      </c>
      <c r="K16" s="1" t="s">
        <v>19</v>
      </c>
      <c r="L16" s="1">
        <v>208.77144545009503</v>
      </c>
      <c r="M16" s="4">
        <v>330611284547</v>
      </c>
      <c r="N16" s="16">
        <v>43496</v>
      </c>
    </row>
    <row r="17" spans="1:14" x14ac:dyDescent="0.3">
      <c r="A17" s="15" t="s">
        <v>24</v>
      </c>
      <c r="B17" s="1">
        <v>34614802.793750279</v>
      </c>
      <c r="C17" s="1" t="s">
        <v>38</v>
      </c>
      <c r="D17" s="1">
        <v>7899</v>
      </c>
      <c r="E17" s="1" t="s">
        <v>20</v>
      </c>
      <c r="F17" s="1"/>
      <c r="G17" s="1"/>
      <c r="H17" s="1"/>
      <c r="I17" s="1"/>
      <c r="J17" s="1" t="s">
        <v>18</v>
      </c>
      <c r="K17" s="1" t="s">
        <v>19</v>
      </c>
      <c r="L17" s="1">
        <v>127.88476878791971</v>
      </c>
      <c r="M17" s="4">
        <v>374756188492</v>
      </c>
      <c r="N17" s="16">
        <v>43496</v>
      </c>
    </row>
    <row r="18" spans="1:14" x14ac:dyDescent="0.3">
      <c r="A18" s="15" t="s">
        <v>24</v>
      </c>
      <c r="B18" s="1">
        <v>855476349.68077028</v>
      </c>
      <c r="C18" s="1" t="s">
        <v>38</v>
      </c>
      <c r="D18" s="1">
        <v>7899</v>
      </c>
      <c r="E18" s="1" t="s">
        <v>16</v>
      </c>
      <c r="F18" s="1"/>
      <c r="G18" s="1"/>
      <c r="H18" s="1"/>
      <c r="I18" s="1"/>
      <c r="J18" s="1" t="s">
        <v>18</v>
      </c>
      <c r="K18" s="1" t="s">
        <v>28</v>
      </c>
      <c r="L18" s="1">
        <v>271.40518088616454</v>
      </c>
      <c r="M18" s="4">
        <v>427922938776</v>
      </c>
      <c r="N18" s="16">
        <v>43496</v>
      </c>
    </row>
    <row r="19" spans="1:14" x14ac:dyDescent="0.3">
      <c r="A19" s="15" t="s">
        <v>24</v>
      </c>
      <c r="B19" s="1">
        <v>650082066.65709126</v>
      </c>
      <c r="C19" s="1" t="s">
        <v>38</v>
      </c>
      <c r="D19" s="1">
        <v>7899</v>
      </c>
      <c r="E19" s="1" t="s">
        <v>16</v>
      </c>
      <c r="F19" s="1"/>
      <c r="G19" s="1"/>
      <c r="H19" s="1"/>
      <c r="I19" s="1"/>
      <c r="J19" s="1" t="s">
        <v>40</v>
      </c>
      <c r="K19" s="1" t="s">
        <v>19</v>
      </c>
      <c r="L19" s="1">
        <v>58.216240438462769</v>
      </c>
      <c r="M19" s="4"/>
      <c r="N19" s="16">
        <v>43496</v>
      </c>
    </row>
    <row r="20" spans="1:14" x14ac:dyDescent="0.3">
      <c r="A20" s="15" t="s">
        <v>24</v>
      </c>
      <c r="B20" s="1">
        <v>730278391.73558104</v>
      </c>
      <c r="C20" s="1" t="s">
        <v>38</v>
      </c>
      <c r="D20" s="1">
        <v>7899</v>
      </c>
      <c r="E20" s="1" t="s">
        <v>20</v>
      </c>
      <c r="F20" s="1"/>
      <c r="G20" s="1"/>
      <c r="H20" s="1"/>
      <c r="I20" s="1"/>
      <c r="J20" s="1" t="s">
        <v>18</v>
      </c>
      <c r="K20" s="1" t="s">
        <v>28</v>
      </c>
      <c r="L20" s="1">
        <v>205.19382273632053</v>
      </c>
      <c r="M20" s="4"/>
      <c r="N20" s="16">
        <v>43496</v>
      </c>
    </row>
    <row r="21" spans="1:14" x14ac:dyDescent="0.3">
      <c r="A21" s="15" t="s">
        <v>24</v>
      </c>
      <c r="B21" s="1">
        <v>791538733.49865103</v>
      </c>
      <c r="C21" s="1" t="s">
        <v>38</v>
      </c>
      <c r="D21" s="1">
        <v>7899</v>
      </c>
      <c r="E21" s="1" t="s">
        <v>20</v>
      </c>
      <c r="F21" s="1"/>
      <c r="G21" s="1"/>
      <c r="H21" s="1"/>
      <c r="I21" s="1"/>
      <c r="J21" s="1" t="s">
        <v>40</v>
      </c>
      <c r="K21" s="1" t="s">
        <v>28</v>
      </c>
      <c r="L21" s="1">
        <v>211.20562192134179</v>
      </c>
      <c r="M21" s="4"/>
      <c r="N21" s="16">
        <v>43496</v>
      </c>
    </row>
    <row r="22" spans="1:14" x14ac:dyDescent="0.3">
      <c r="A22" s="15" t="s">
        <v>24</v>
      </c>
      <c r="B22" s="1">
        <v>843220752.31890345</v>
      </c>
      <c r="C22" s="1" t="s">
        <v>38</v>
      </c>
      <c r="D22" s="1">
        <v>7899</v>
      </c>
      <c r="E22" s="1" t="s">
        <v>16</v>
      </c>
      <c r="F22" s="1"/>
      <c r="G22" s="1"/>
      <c r="H22" s="1"/>
      <c r="I22" s="1"/>
      <c r="J22" s="1" t="s">
        <v>18</v>
      </c>
      <c r="K22" s="1" t="s">
        <v>28</v>
      </c>
      <c r="L22" s="1">
        <v>67.415007158677852</v>
      </c>
      <c r="M22" s="4"/>
      <c r="N22" s="16">
        <v>43496</v>
      </c>
    </row>
    <row r="23" spans="1:14" x14ac:dyDescent="0.3">
      <c r="A23" s="15" t="s">
        <v>24</v>
      </c>
      <c r="B23" s="1">
        <v>981104255.57125735</v>
      </c>
      <c r="C23" s="1" t="s">
        <v>38</v>
      </c>
      <c r="D23" s="1">
        <v>7899</v>
      </c>
      <c r="E23" s="1" t="s">
        <v>20</v>
      </c>
      <c r="F23" s="1"/>
      <c r="G23" s="1"/>
      <c r="H23" s="1"/>
      <c r="I23" s="1"/>
      <c r="J23" s="1" t="s">
        <v>18</v>
      </c>
      <c r="K23" s="1" t="s">
        <v>28</v>
      </c>
      <c r="L23" s="1">
        <v>145.76740029822196</v>
      </c>
      <c r="M23" s="4"/>
      <c r="N23" s="16">
        <v>43496</v>
      </c>
    </row>
    <row r="24" spans="1:14" x14ac:dyDescent="0.3">
      <c r="A24" s="15" t="s">
        <v>24</v>
      </c>
      <c r="B24" s="1">
        <v>1025517481.0039601</v>
      </c>
      <c r="C24" s="1" t="s">
        <v>38</v>
      </c>
      <c r="D24" s="1">
        <v>7899</v>
      </c>
      <c r="E24" s="1" t="s">
        <v>20</v>
      </c>
      <c r="F24" s="1"/>
      <c r="G24" s="1"/>
      <c r="H24" s="1"/>
      <c r="I24" s="1"/>
      <c r="J24" s="1" t="s">
        <v>40</v>
      </c>
      <c r="K24" s="1" t="s">
        <v>28</v>
      </c>
      <c r="L24" s="1">
        <v>260.52440180421132</v>
      </c>
      <c r="M24" s="4"/>
      <c r="N24" s="16">
        <v>43496</v>
      </c>
    </row>
    <row r="25" spans="1:14" x14ac:dyDescent="0.3">
      <c r="A25" s="15" t="s">
        <v>24</v>
      </c>
      <c r="B25" s="1">
        <v>657584317.78046095</v>
      </c>
      <c r="C25" s="1" t="s">
        <v>41</v>
      </c>
      <c r="D25" s="1">
        <v>7899</v>
      </c>
      <c r="E25" s="1" t="s">
        <v>16</v>
      </c>
      <c r="F25" s="1"/>
      <c r="G25" s="1"/>
      <c r="H25" s="1"/>
      <c r="I25" s="1"/>
      <c r="J25" s="1" t="s">
        <v>37</v>
      </c>
      <c r="K25" s="1" t="s">
        <v>19</v>
      </c>
      <c r="L25" s="1">
        <v>774.40316658095128</v>
      </c>
      <c r="M25" s="4">
        <v>3184353927</v>
      </c>
      <c r="N25" s="16">
        <v>43496</v>
      </c>
    </row>
    <row r="26" spans="1:14" x14ac:dyDescent="0.3">
      <c r="A26" s="15" t="s">
        <v>24</v>
      </c>
      <c r="B26" s="1">
        <v>1010287653.2093558</v>
      </c>
      <c r="C26" s="1" t="s">
        <v>41</v>
      </c>
      <c r="D26" s="1">
        <v>7899</v>
      </c>
      <c r="E26" s="1" t="s">
        <v>20</v>
      </c>
      <c r="F26" s="1"/>
      <c r="G26" s="1"/>
      <c r="H26" s="1"/>
      <c r="I26" s="1"/>
      <c r="J26" s="1" t="s">
        <v>37</v>
      </c>
      <c r="K26" s="1" t="s">
        <v>28</v>
      </c>
      <c r="L26" s="1">
        <v>167.04070438581343</v>
      </c>
      <c r="M26" s="4">
        <v>10121352580</v>
      </c>
      <c r="N26" s="16">
        <v>43496</v>
      </c>
    </row>
    <row r="27" spans="1:14" x14ac:dyDescent="0.3">
      <c r="A27" s="15" t="s">
        <v>24</v>
      </c>
      <c r="B27" s="1">
        <v>1256356341.4469039</v>
      </c>
      <c r="C27" s="1" t="s">
        <v>41</v>
      </c>
      <c r="D27" s="1">
        <v>7899</v>
      </c>
      <c r="E27" s="1" t="s">
        <v>16</v>
      </c>
      <c r="F27" s="1"/>
      <c r="G27" s="1"/>
      <c r="H27" s="1"/>
      <c r="I27" s="1"/>
      <c r="J27" s="1" t="s">
        <v>37</v>
      </c>
      <c r="K27" s="1" t="s">
        <v>28</v>
      </c>
      <c r="L27" s="1">
        <v>547.33948428942142</v>
      </c>
      <c r="M27" s="4">
        <v>10232250257</v>
      </c>
      <c r="N27" s="16">
        <v>43496</v>
      </c>
    </row>
    <row r="28" spans="1:14" x14ac:dyDescent="0.3">
      <c r="A28" s="15" t="s">
        <v>24</v>
      </c>
      <c r="B28" s="1">
        <v>523186845.38171363</v>
      </c>
      <c r="C28" s="1" t="s">
        <v>42</v>
      </c>
      <c r="D28" s="1">
        <v>7897</v>
      </c>
      <c r="E28" s="1" t="s">
        <v>20</v>
      </c>
      <c r="F28" s="1"/>
      <c r="G28" s="1"/>
      <c r="H28" s="1"/>
      <c r="I28" s="1"/>
      <c r="J28" s="1" t="s">
        <v>37</v>
      </c>
      <c r="K28" s="1" t="s">
        <v>19</v>
      </c>
      <c r="L28" s="1">
        <v>69.382377727493235</v>
      </c>
      <c r="M28" s="4">
        <v>3017387293</v>
      </c>
      <c r="N28" s="16">
        <v>43496</v>
      </c>
    </row>
    <row r="29" spans="1:14" x14ac:dyDescent="0.3">
      <c r="A29" s="15" t="s">
        <v>24</v>
      </c>
      <c r="B29" s="1">
        <v>270398506.87035114</v>
      </c>
      <c r="C29" s="1" t="s">
        <v>42</v>
      </c>
      <c r="D29" s="1">
        <v>7897</v>
      </c>
      <c r="E29" s="1" t="s">
        <v>20</v>
      </c>
      <c r="F29" s="1"/>
      <c r="G29" s="1"/>
      <c r="H29" s="1"/>
      <c r="I29" s="1"/>
      <c r="J29" s="1" t="s">
        <v>37</v>
      </c>
      <c r="K29" s="1" t="s">
        <v>19</v>
      </c>
      <c r="L29" s="1">
        <v>301.22219009911834</v>
      </c>
      <c r="M29" s="4">
        <v>14484604</v>
      </c>
      <c r="N29" s="16">
        <v>43496</v>
      </c>
    </row>
    <row r="30" spans="1:14" x14ac:dyDescent="0.3">
      <c r="A30" s="15" t="s">
        <v>24</v>
      </c>
      <c r="B30" s="1">
        <v>52341631.566381104</v>
      </c>
      <c r="C30" s="1" t="s">
        <v>42</v>
      </c>
      <c r="D30" s="1">
        <v>7897</v>
      </c>
      <c r="E30" s="1" t="s">
        <v>20</v>
      </c>
      <c r="F30" s="1"/>
      <c r="G30" s="1"/>
      <c r="H30" s="1"/>
      <c r="I30" s="1"/>
      <c r="J30" s="1" t="s">
        <v>37</v>
      </c>
      <c r="K30" s="1" t="s">
        <v>19</v>
      </c>
      <c r="L30" s="1">
        <v>284.9208608778552</v>
      </c>
      <c r="M30" s="4">
        <v>92053625</v>
      </c>
      <c r="N30" s="16">
        <v>43496</v>
      </c>
    </row>
    <row r="31" spans="1:14" x14ac:dyDescent="0.3">
      <c r="A31" s="15" t="s">
        <v>24</v>
      </c>
      <c r="B31" s="1">
        <v>993794966.89416754</v>
      </c>
      <c r="C31" s="1" t="s">
        <v>42</v>
      </c>
      <c r="D31" s="1">
        <v>7897</v>
      </c>
      <c r="E31" s="1" t="s">
        <v>20</v>
      </c>
      <c r="F31" s="1"/>
      <c r="G31" s="1"/>
      <c r="H31" s="1"/>
      <c r="I31" s="1"/>
      <c r="J31" s="1" t="s">
        <v>37</v>
      </c>
      <c r="K31" s="1" t="s">
        <v>28</v>
      </c>
      <c r="L31" s="1">
        <v>370.51505990421026</v>
      </c>
      <c r="M31" s="4">
        <v>834255644</v>
      </c>
      <c r="N31" s="16">
        <v>43496</v>
      </c>
    </row>
    <row r="32" spans="1:14" x14ac:dyDescent="0.3">
      <c r="A32" s="15" t="s">
        <v>24</v>
      </c>
      <c r="B32" s="1">
        <v>561626169.80291283</v>
      </c>
      <c r="C32" s="1" t="s">
        <v>42</v>
      </c>
      <c r="D32" s="1">
        <v>7897</v>
      </c>
      <c r="E32" s="1" t="s">
        <v>20</v>
      </c>
      <c r="F32" s="1"/>
      <c r="G32" s="1"/>
      <c r="H32" s="1"/>
      <c r="I32" s="1"/>
      <c r="J32" s="1" t="s">
        <v>37</v>
      </c>
      <c r="K32" s="1" t="s">
        <v>19</v>
      </c>
      <c r="L32" s="1">
        <v>290.95136544478868</v>
      </c>
      <c r="M32" s="4">
        <v>1371287047</v>
      </c>
      <c r="N32" s="16">
        <v>43496</v>
      </c>
    </row>
    <row r="33" spans="1:14" x14ac:dyDescent="0.3">
      <c r="A33" s="15" t="s">
        <v>24</v>
      </c>
      <c r="B33" s="1">
        <v>649917765.27795219</v>
      </c>
      <c r="C33" s="1" t="s">
        <v>42</v>
      </c>
      <c r="D33" s="1">
        <v>7897</v>
      </c>
      <c r="E33" s="1" t="s">
        <v>16</v>
      </c>
      <c r="F33" s="1"/>
      <c r="G33" s="1"/>
      <c r="H33" s="1"/>
      <c r="I33" s="1"/>
      <c r="J33" s="1" t="s">
        <v>18</v>
      </c>
      <c r="K33" s="1" t="s">
        <v>19</v>
      </c>
      <c r="L33" s="1">
        <v>186.50727907627734</v>
      </c>
      <c r="M33" s="4">
        <v>1541755402</v>
      </c>
      <c r="N33" s="16">
        <v>43496</v>
      </c>
    </row>
    <row r="34" spans="1:14" x14ac:dyDescent="0.3">
      <c r="A34" s="15" t="s">
        <v>24</v>
      </c>
      <c r="B34" s="1">
        <v>335829880.54819024</v>
      </c>
      <c r="C34" s="1" t="s">
        <v>42</v>
      </c>
      <c r="D34" s="1">
        <v>7897</v>
      </c>
      <c r="E34" s="1" t="s">
        <v>20</v>
      </c>
      <c r="F34" s="1"/>
      <c r="G34" s="1"/>
      <c r="H34" s="1"/>
      <c r="I34" s="1"/>
      <c r="J34" s="1" t="s">
        <v>37</v>
      </c>
      <c r="K34" s="1" t="s">
        <v>19</v>
      </c>
      <c r="L34" s="1">
        <v>810.82372926697212</v>
      </c>
      <c r="M34" s="4">
        <v>2231889719</v>
      </c>
      <c r="N34" s="16">
        <v>43496</v>
      </c>
    </row>
    <row r="35" spans="1:14" x14ac:dyDescent="0.3">
      <c r="A35" s="15" t="s">
        <v>24</v>
      </c>
      <c r="B35" s="1">
        <v>682439883.92289329</v>
      </c>
      <c r="C35" s="1" t="s">
        <v>42</v>
      </c>
      <c r="D35" s="1">
        <v>7897</v>
      </c>
      <c r="E35" s="1" t="s">
        <v>20</v>
      </c>
      <c r="F35" s="1"/>
      <c r="G35" s="1"/>
      <c r="H35" s="1"/>
      <c r="I35" s="1"/>
      <c r="J35" s="1" t="s">
        <v>37</v>
      </c>
      <c r="K35" s="1" t="s">
        <v>19</v>
      </c>
      <c r="L35" s="1">
        <v>247.86903489422627</v>
      </c>
      <c r="M35" s="4">
        <v>2513865153</v>
      </c>
      <c r="N35" s="16">
        <v>43496</v>
      </c>
    </row>
    <row r="36" spans="1:14" x14ac:dyDescent="0.3">
      <c r="A36" s="15" t="s">
        <v>24</v>
      </c>
      <c r="B36" s="1">
        <v>649917765.27795219</v>
      </c>
      <c r="C36" s="1" t="s">
        <v>42</v>
      </c>
      <c r="D36" s="1">
        <v>7897</v>
      </c>
      <c r="E36" s="1" t="s">
        <v>16</v>
      </c>
      <c r="F36" s="1"/>
      <c r="G36" s="1"/>
      <c r="H36" s="1"/>
      <c r="I36" s="1"/>
      <c r="J36" s="1" t="s">
        <v>18</v>
      </c>
      <c r="K36" s="1" t="s">
        <v>19</v>
      </c>
      <c r="L36" s="1">
        <v>185.10295264739725</v>
      </c>
      <c r="M36" s="4">
        <v>2514074859</v>
      </c>
      <c r="N36" s="16">
        <v>43496</v>
      </c>
    </row>
    <row r="37" spans="1:14" x14ac:dyDescent="0.3">
      <c r="A37" s="15" t="s">
        <v>24</v>
      </c>
      <c r="B37" s="1">
        <v>1239245412.482928</v>
      </c>
      <c r="C37" s="1" t="s">
        <v>42</v>
      </c>
      <c r="D37" s="1">
        <v>7897</v>
      </c>
      <c r="E37" s="1" t="s">
        <v>16</v>
      </c>
      <c r="F37" s="1"/>
      <c r="G37" s="1"/>
      <c r="H37" s="1"/>
      <c r="I37" s="1"/>
      <c r="J37" s="1" t="s">
        <v>37</v>
      </c>
      <c r="K37" s="1" t="s">
        <v>28</v>
      </c>
      <c r="L37" s="1">
        <v>268.8401938806806</v>
      </c>
      <c r="M37" s="4">
        <v>2520674682</v>
      </c>
      <c r="N37" s="16">
        <v>43496</v>
      </c>
    </row>
    <row r="38" spans="1:14" x14ac:dyDescent="0.3">
      <c r="A38" s="15" t="s">
        <v>24</v>
      </c>
      <c r="B38" s="1">
        <v>457281823.42091948</v>
      </c>
      <c r="C38" s="1" t="s">
        <v>42</v>
      </c>
      <c r="D38" s="1">
        <v>7897</v>
      </c>
      <c r="E38" s="1" t="s">
        <v>20</v>
      </c>
      <c r="F38" s="1"/>
      <c r="G38" s="1"/>
      <c r="H38" s="1"/>
      <c r="I38" s="1"/>
      <c r="J38" s="1" t="s">
        <v>37</v>
      </c>
      <c r="K38" s="1" t="s">
        <v>19</v>
      </c>
      <c r="L38" s="1">
        <v>1261.0438223419333</v>
      </c>
      <c r="M38" s="4">
        <v>2983335297</v>
      </c>
      <c r="N38" s="16">
        <v>43496</v>
      </c>
    </row>
    <row r="39" spans="1:14" x14ac:dyDescent="0.3">
      <c r="A39" s="15" t="s">
        <v>24</v>
      </c>
      <c r="B39" s="1">
        <v>391423653.4637273</v>
      </c>
      <c r="C39" s="1" t="s">
        <v>42</v>
      </c>
      <c r="D39" s="1">
        <v>7897</v>
      </c>
      <c r="E39" s="1" t="s">
        <v>20</v>
      </c>
      <c r="F39" s="1"/>
      <c r="G39" s="1"/>
      <c r="H39" s="1"/>
      <c r="I39" s="1"/>
      <c r="J39" s="1" t="s">
        <v>37</v>
      </c>
      <c r="K39" s="1" t="s">
        <v>19</v>
      </c>
      <c r="L39" s="1">
        <v>1197.2222147975624</v>
      </c>
      <c r="M39" s="4">
        <v>3275329546</v>
      </c>
      <c r="N39" s="16">
        <v>43496</v>
      </c>
    </row>
    <row r="40" spans="1:14" x14ac:dyDescent="0.3">
      <c r="A40" s="15" t="s">
        <v>24</v>
      </c>
      <c r="B40" s="1">
        <v>511503019.15396643</v>
      </c>
      <c r="C40" s="1" t="s">
        <v>42</v>
      </c>
      <c r="D40" s="1">
        <v>7897</v>
      </c>
      <c r="E40" s="1" t="s">
        <v>20</v>
      </c>
      <c r="F40" s="1"/>
      <c r="G40" s="1"/>
      <c r="H40" s="1"/>
      <c r="I40" s="1"/>
      <c r="J40" s="1" t="s">
        <v>37</v>
      </c>
      <c r="K40" s="1" t="s">
        <v>19</v>
      </c>
      <c r="L40" s="1">
        <v>205.88478363512476</v>
      </c>
      <c r="M40" s="4">
        <v>4458706126</v>
      </c>
      <c r="N40" s="16">
        <v>43496</v>
      </c>
    </row>
    <row r="41" spans="1:14" x14ac:dyDescent="0.3">
      <c r="A41" s="15" t="s">
        <v>24</v>
      </c>
      <c r="B41" s="1">
        <v>953774683.86778152</v>
      </c>
      <c r="C41" s="1" t="s">
        <v>42</v>
      </c>
      <c r="D41" s="1">
        <v>7897</v>
      </c>
      <c r="E41" s="1" t="s">
        <v>20</v>
      </c>
      <c r="F41" s="1"/>
      <c r="G41" s="1"/>
      <c r="H41" s="1"/>
      <c r="I41" s="1"/>
      <c r="J41" s="1" t="s">
        <v>37</v>
      </c>
      <c r="K41" s="1" t="s">
        <v>28</v>
      </c>
      <c r="L41" s="1">
        <v>560.25636342202858</v>
      </c>
      <c r="M41" s="4">
        <v>5264345837</v>
      </c>
      <c r="N41" s="16">
        <v>43496</v>
      </c>
    </row>
    <row r="42" spans="1:14" x14ac:dyDescent="0.3">
      <c r="A42" s="15" t="s">
        <v>24</v>
      </c>
      <c r="B42" s="1">
        <v>160951059.44463727</v>
      </c>
      <c r="C42" s="1" t="s">
        <v>42</v>
      </c>
      <c r="D42" s="1">
        <v>7897</v>
      </c>
      <c r="E42" s="1" t="s">
        <v>20</v>
      </c>
      <c r="F42" s="1"/>
      <c r="G42" s="1"/>
      <c r="H42" s="1"/>
      <c r="I42" s="1"/>
      <c r="J42" s="1" t="s">
        <v>18</v>
      </c>
      <c r="K42" s="1" t="s">
        <v>19</v>
      </c>
      <c r="L42" s="1">
        <v>901.41365078030583</v>
      </c>
      <c r="M42" s="4">
        <v>5306025311</v>
      </c>
      <c r="N42" s="16">
        <v>43496</v>
      </c>
    </row>
    <row r="43" spans="1:14" x14ac:dyDescent="0.3">
      <c r="A43" s="15" t="s">
        <v>24</v>
      </c>
      <c r="B43" s="1">
        <v>809042758.4841758</v>
      </c>
      <c r="C43" s="1" t="s">
        <v>42</v>
      </c>
      <c r="D43" s="1">
        <v>7897</v>
      </c>
      <c r="E43" s="1" t="s">
        <v>20</v>
      </c>
      <c r="F43" s="1"/>
      <c r="G43" s="1"/>
      <c r="H43" s="1"/>
      <c r="I43" s="1"/>
      <c r="J43" s="1" t="s">
        <v>37</v>
      </c>
      <c r="K43" s="1" t="s">
        <v>28</v>
      </c>
      <c r="L43" s="1">
        <v>174.26800535186223</v>
      </c>
      <c r="M43" s="4">
        <v>5589452923</v>
      </c>
      <c r="N43" s="16">
        <v>43496</v>
      </c>
    </row>
    <row r="44" spans="1:14" x14ac:dyDescent="0.3">
      <c r="A44" s="15" t="s">
        <v>24</v>
      </c>
      <c r="B44" s="1">
        <v>1175952840.5475442</v>
      </c>
      <c r="C44" s="1" t="s">
        <v>42</v>
      </c>
      <c r="D44" s="1">
        <v>7897</v>
      </c>
      <c r="E44" s="1" t="s">
        <v>20</v>
      </c>
      <c r="F44" s="1"/>
      <c r="G44" s="1"/>
      <c r="H44" s="1"/>
      <c r="I44" s="1"/>
      <c r="J44" s="1" t="s">
        <v>37</v>
      </c>
      <c r="K44" s="1" t="s">
        <v>28</v>
      </c>
      <c r="L44" s="1">
        <v>412.28246998044131</v>
      </c>
      <c r="M44" s="4">
        <v>7016457055</v>
      </c>
      <c r="N44" s="16">
        <v>43496</v>
      </c>
    </row>
    <row r="45" spans="1:14" x14ac:dyDescent="0.3">
      <c r="A45" s="15" t="s">
        <v>24</v>
      </c>
      <c r="B45" s="1">
        <v>392180561.73343146</v>
      </c>
      <c r="C45" s="1" t="s">
        <v>42</v>
      </c>
      <c r="D45" s="1">
        <v>7897</v>
      </c>
      <c r="E45" s="1" t="s">
        <v>20</v>
      </c>
      <c r="F45" s="1"/>
      <c r="G45" s="1"/>
      <c r="H45" s="1"/>
      <c r="I45" s="1"/>
      <c r="J45" s="1" t="s">
        <v>37</v>
      </c>
      <c r="K45" s="1" t="s">
        <v>19</v>
      </c>
      <c r="L45" s="1">
        <v>629.24735350428102</v>
      </c>
      <c r="M45" s="4">
        <v>7734460534</v>
      </c>
      <c r="N45" s="16">
        <v>43496</v>
      </c>
    </row>
    <row r="46" spans="1:14" x14ac:dyDescent="0.3">
      <c r="A46" s="15" t="s">
        <v>24</v>
      </c>
      <c r="B46" s="1">
        <v>1118663471.0243363</v>
      </c>
      <c r="C46" s="1" t="s">
        <v>42</v>
      </c>
      <c r="D46" s="1">
        <v>7897</v>
      </c>
      <c r="E46" s="1" t="s">
        <v>20</v>
      </c>
      <c r="F46" s="1"/>
      <c r="G46" s="1"/>
      <c r="H46" s="1"/>
      <c r="I46" s="1"/>
      <c r="J46" s="1" t="s">
        <v>37</v>
      </c>
      <c r="K46" s="1" t="s">
        <v>28</v>
      </c>
      <c r="L46" s="1">
        <v>403.8501517725748</v>
      </c>
      <c r="M46" s="4">
        <v>8336806722</v>
      </c>
      <c r="N46" s="16">
        <v>43496</v>
      </c>
    </row>
    <row r="47" spans="1:14" x14ac:dyDescent="0.3">
      <c r="A47" s="15" t="s">
        <v>24</v>
      </c>
      <c r="B47" s="1">
        <v>651795372.28675032</v>
      </c>
      <c r="C47" s="1" t="s">
        <v>42</v>
      </c>
      <c r="D47" s="1">
        <v>7897</v>
      </c>
      <c r="E47" s="1" t="s">
        <v>16</v>
      </c>
      <c r="F47" s="1"/>
      <c r="G47" s="1"/>
      <c r="H47" s="1"/>
      <c r="I47" s="1"/>
      <c r="J47" s="1" t="s">
        <v>37</v>
      </c>
      <c r="K47" s="1" t="s">
        <v>19</v>
      </c>
      <c r="L47" s="1">
        <v>1050.6067016092643</v>
      </c>
      <c r="M47" s="4">
        <v>8520649610</v>
      </c>
      <c r="N47" s="16">
        <v>43496</v>
      </c>
    </row>
    <row r="48" spans="1:14" x14ac:dyDescent="0.3">
      <c r="A48" s="15" t="s">
        <v>24</v>
      </c>
      <c r="B48" s="1">
        <v>235893648.13534892</v>
      </c>
      <c r="C48" s="1" t="s">
        <v>42</v>
      </c>
      <c r="D48" s="1">
        <v>7897</v>
      </c>
      <c r="E48" s="1" t="s">
        <v>20</v>
      </c>
      <c r="F48" s="1"/>
      <c r="G48" s="1"/>
      <c r="H48" s="1"/>
      <c r="I48" s="1"/>
      <c r="J48" s="1" t="s">
        <v>37</v>
      </c>
      <c r="K48" s="1" t="s">
        <v>19</v>
      </c>
      <c r="L48" s="1">
        <v>774.5798740523328</v>
      </c>
      <c r="M48" s="4">
        <v>9474859400</v>
      </c>
      <c r="N48" s="16">
        <v>43496</v>
      </c>
    </row>
    <row r="49" spans="1:14" x14ac:dyDescent="0.3">
      <c r="A49" s="15" t="s">
        <v>24</v>
      </c>
      <c r="B49" s="1">
        <v>985065054.2443738</v>
      </c>
      <c r="C49" s="1" t="s">
        <v>42</v>
      </c>
      <c r="D49" s="1">
        <v>7897</v>
      </c>
      <c r="E49" s="1" t="s">
        <v>20</v>
      </c>
      <c r="F49" s="1"/>
      <c r="G49" s="1"/>
      <c r="H49" s="1"/>
      <c r="I49" s="1"/>
      <c r="J49" s="1" t="s">
        <v>37</v>
      </c>
      <c r="K49" s="1" t="s">
        <v>28</v>
      </c>
      <c r="L49" s="1">
        <v>685.7777457484251</v>
      </c>
      <c r="M49" s="4">
        <v>9935731897</v>
      </c>
      <c r="N49" s="16">
        <v>43496</v>
      </c>
    </row>
    <row r="50" spans="1:14" x14ac:dyDescent="0.3">
      <c r="A50" s="15" t="s">
        <v>24</v>
      </c>
      <c r="B50" s="1">
        <v>317552716.71608251</v>
      </c>
      <c r="C50" s="1" t="s">
        <v>42</v>
      </c>
      <c r="D50" s="1">
        <v>7897</v>
      </c>
      <c r="E50" s="1" t="s">
        <v>16</v>
      </c>
      <c r="F50" s="1"/>
      <c r="G50" s="1"/>
      <c r="H50" s="1"/>
      <c r="I50" s="1"/>
      <c r="J50" s="1" t="s">
        <v>37</v>
      </c>
      <c r="K50" s="1" t="s">
        <v>19</v>
      </c>
      <c r="L50" s="1">
        <v>516.10859513718196</v>
      </c>
      <c r="M50" s="4">
        <v>10197281732</v>
      </c>
      <c r="N50" s="16">
        <v>43496</v>
      </c>
    </row>
    <row r="51" spans="1:14" x14ac:dyDescent="0.3">
      <c r="A51" s="15" t="s">
        <v>24</v>
      </c>
      <c r="B51" s="1">
        <v>1126951941.3243792</v>
      </c>
      <c r="C51" s="1" t="s">
        <v>42</v>
      </c>
      <c r="D51" s="1">
        <v>7897</v>
      </c>
      <c r="E51" s="1" t="s">
        <v>20</v>
      </c>
      <c r="F51" s="1"/>
      <c r="G51" s="1"/>
      <c r="H51" s="1"/>
      <c r="I51" s="1"/>
      <c r="J51" s="1" t="s">
        <v>37</v>
      </c>
      <c r="K51" s="1" t="s">
        <v>28</v>
      </c>
      <c r="L51" s="1">
        <v>174.5284855254493</v>
      </c>
      <c r="M51" s="4">
        <v>10242141449</v>
      </c>
      <c r="N51" s="16">
        <v>43496</v>
      </c>
    </row>
    <row r="52" spans="1:14" x14ac:dyDescent="0.3">
      <c r="A52" s="15" t="s">
        <v>24</v>
      </c>
      <c r="B52" s="1">
        <v>167980021.38459906</v>
      </c>
      <c r="C52" s="1" t="s">
        <v>42</v>
      </c>
      <c r="D52" s="1">
        <v>7897</v>
      </c>
      <c r="E52" s="1" t="s">
        <v>20</v>
      </c>
      <c r="F52" s="1"/>
      <c r="G52" s="1"/>
      <c r="H52" s="1"/>
      <c r="I52" s="1"/>
      <c r="J52" s="1" t="s">
        <v>37</v>
      </c>
      <c r="K52" s="1" t="s">
        <v>19</v>
      </c>
      <c r="L52" s="1">
        <v>290.86296161429067</v>
      </c>
      <c r="M52" s="4">
        <v>11067134044</v>
      </c>
      <c r="N52" s="16">
        <v>43496</v>
      </c>
    </row>
    <row r="53" spans="1:14" x14ac:dyDescent="0.3">
      <c r="A53" s="15" t="s">
        <v>24</v>
      </c>
      <c r="B53" s="1">
        <v>417091050.08079851</v>
      </c>
      <c r="C53" s="1" t="s">
        <v>42</v>
      </c>
      <c r="D53" s="1">
        <v>7897</v>
      </c>
      <c r="E53" s="1" t="s">
        <v>20</v>
      </c>
      <c r="F53" s="1"/>
      <c r="G53" s="1"/>
      <c r="H53" s="1"/>
      <c r="I53" s="1"/>
      <c r="J53" s="1" t="s">
        <v>37</v>
      </c>
      <c r="K53" s="1" t="s">
        <v>19</v>
      </c>
      <c r="L53" s="1">
        <v>412.08090090363521</v>
      </c>
      <c r="M53" s="4">
        <v>11728310398</v>
      </c>
      <c r="N53" s="16">
        <v>43496</v>
      </c>
    </row>
    <row r="54" spans="1:14" x14ac:dyDescent="0.3">
      <c r="A54" s="15" t="s">
        <v>24</v>
      </c>
      <c r="B54" s="1">
        <v>558554808.58712816</v>
      </c>
      <c r="C54" s="1" t="s">
        <v>42</v>
      </c>
      <c r="D54" s="1">
        <v>7897</v>
      </c>
      <c r="E54" s="1" t="s">
        <v>20</v>
      </c>
      <c r="F54" s="1"/>
      <c r="G54" s="1"/>
      <c r="H54" s="1"/>
      <c r="I54" s="1"/>
      <c r="J54" s="1" t="s">
        <v>37</v>
      </c>
      <c r="K54" s="1" t="s">
        <v>19</v>
      </c>
      <c r="L54" s="1">
        <v>285.37577534576201</v>
      </c>
      <c r="M54" s="4">
        <v>12192341085</v>
      </c>
      <c r="N54" s="16">
        <v>43496</v>
      </c>
    </row>
    <row r="55" spans="1:14" x14ac:dyDescent="0.3">
      <c r="A55" s="15" t="s">
        <v>24</v>
      </c>
      <c r="B55" s="1">
        <v>1106102563.7390568</v>
      </c>
      <c r="C55" s="1" t="s">
        <v>42</v>
      </c>
      <c r="D55" s="1">
        <v>7897</v>
      </c>
      <c r="E55" s="1" t="s">
        <v>20</v>
      </c>
      <c r="F55" s="1"/>
      <c r="G55" s="1"/>
      <c r="H55" s="1"/>
      <c r="I55" s="1"/>
      <c r="J55" s="1" t="s">
        <v>37</v>
      </c>
      <c r="K55" s="1" t="s">
        <v>28</v>
      </c>
      <c r="L55" s="1">
        <v>258.5163252497955</v>
      </c>
      <c r="M55" s="4">
        <v>12255091463</v>
      </c>
      <c r="N55" s="16">
        <v>43496</v>
      </c>
    </row>
    <row r="56" spans="1:14" x14ac:dyDescent="0.3">
      <c r="A56" s="15" t="s">
        <v>24</v>
      </c>
      <c r="B56" s="1">
        <v>891275531.59038544</v>
      </c>
      <c r="C56" s="1" t="s">
        <v>42</v>
      </c>
      <c r="D56" s="1">
        <v>7896</v>
      </c>
      <c r="E56" s="1" t="s">
        <v>20</v>
      </c>
      <c r="F56" s="1"/>
      <c r="G56" s="1"/>
      <c r="H56" s="1"/>
      <c r="I56" s="1"/>
      <c r="J56" s="1" t="s">
        <v>37</v>
      </c>
      <c r="K56" s="1" t="s">
        <v>28</v>
      </c>
      <c r="L56" s="1">
        <v>547.69043789441139</v>
      </c>
      <c r="M56" s="4">
        <v>12461950252</v>
      </c>
      <c r="N56" s="16">
        <v>43496</v>
      </c>
    </row>
    <row r="57" spans="1:14" x14ac:dyDescent="0.3">
      <c r="A57" s="15" t="s">
        <v>24</v>
      </c>
      <c r="B57" s="1">
        <v>327760373.10262978</v>
      </c>
      <c r="C57" s="1" t="s">
        <v>42</v>
      </c>
      <c r="D57" s="1">
        <v>7896</v>
      </c>
      <c r="E57" s="1" t="s">
        <v>16</v>
      </c>
      <c r="F57" s="1"/>
      <c r="G57" s="1"/>
      <c r="H57" s="1"/>
      <c r="I57" s="1"/>
      <c r="J57" s="1" t="s">
        <v>37</v>
      </c>
      <c r="K57" s="1" t="s">
        <v>19</v>
      </c>
      <c r="L57" s="1">
        <v>258.37998319176819</v>
      </c>
      <c r="M57" s="4">
        <v>12514717606</v>
      </c>
      <c r="N57" s="16">
        <v>43496</v>
      </c>
    </row>
    <row r="58" spans="1:14" x14ac:dyDescent="0.3">
      <c r="A58" s="15" t="s">
        <v>24</v>
      </c>
      <c r="B58" s="1">
        <v>876411710.76943481</v>
      </c>
      <c r="C58" s="1" t="s">
        <v>42</v>
      </c>
      <c r="D58" s="1">
        <v>7896</v>
      </c>
      <c r="E58" s="1" t="s">
        <v>16</v>
      </c>
      <c r="F58" s="1"/>
      <c r="G58" s="1"/>
      <c r="H58" s="1"/>
      <c r="I58" s="1"/>
      <c r="J58" s="1" t="s">
        <v>37</v>
      </c>
      <c r="K58" s="1" t="s">
        <v>28</v>
      </c>
      <c r="L58" s="1">
        <v>7842.2147576638108</v>
      </c>
      <c r="M58" s="4">
        <v>12725654374</v>
      </c>
      <c r="N58" s="16">
        <v>43496</v>
      </c>
    </row>
    <row r="59" spans="1:14" x14ac:dyDescent="0.3">
      <c r="A59" s="15" t="s">
        <v>24</v>
      </c>
      <c r="B59" s="1">
        <v>880264649.62814546</v>
      </c>
      <c r="C59" s="1" t="s">
        <v>42</v>
      </c>
      <c r="D59" s="1">
        <v>7896</v>
      </c>
      <c r="E59" s="1" t="s">
        <v>16</v>
      </c>
      <c r="F59" s="1"/>
      <c r="G59" s="1"/>
      <c r="H59" s="1"/>
      <c r="I59" s="1"/>
      <c r="J59" s="1" t="s">
        <v>37</v>
      </c>
      <c r="K59" s="1" t="s">
        <v>28</v>
      </c>
      <c r="L59" s="1">
        <v>335.01446790007185</v>
      </c>
      <c r="M59" s="4">
        <v>13230781456</v>
      </c>
      <c r="N59" s="16">
        <v>43496</v>
      </c>
    </row>
    <row r="60" spans="1:14" x14ac:dyDescent="0.3">
      <c r="A60" s="15" t="s">
        <v>24</v>
      </c>
      <c r="B60" s="1">
        <v>1032737147.8270378</v>
      </c>
      <c r="C60" s="1" t="s">
        <v>42</v>
      </c>
      <c r="D60" s="1">
        <v>7896</v>
      </c>
      <c r="E60" s="1" t="s">
        <v>20</v>
      </c>
      <c r="F60" s="1"/>
      <c r="G60" s="1"/>
      <c r="H60" s="1"/>
      <c r="I60" s="1"/>
      <c r="J60" s="1" t="s">
        <v>37</v>
      </c>
      <c r="K60" s="1" t="s">
        <v>28</v>
      </c>
      <c r="L60" s="1">
        <v>2116.0387377543898</v>
      </c>
      <c r="M60" s="4">
        <v>14044056339</v>
      </c>
      <c r="N60" s="16">
        <v>43496</v>
      </c>
    </row>
    <row r="61" spans="1:14" x14ac:dyDescent="0.3">
      <c r="A61" s="15" t="s">
        <v>24</v>
      </c>
      <c r="B61" s="1">
        <v>572684484.67307746</v>
      </c>
      <c r="C61" s="1" t="s">
        <v>42</v>
      </c>
      <c r="D61" s="1">
        <v>7896</v>
      </c>
      <c r="E61" s="1" t="s">
        <v>20</v>
      </c>
      <c r="F61" s="1"/>
      <c r="G61" s="1"/>
      <c r="H61" s="1"/>
      <c r="I61" s="1"/>
      <c r="J61" s="1" t="s">
        <v>37</v>
      </c>
      <c r="K61" s="1" t="s">
        <v>19</v>
      </c>
      <c r="L61" s="1">
        <v>1281.2410905408335</v>
      </c>
      <c r="M61" s="4">
        <v>14835824560</v>
      </c>
      <c r="N61" s="16">
        <v>43496</v>
      </c>
    </row>
    <row r="62" spans="1:14" x14ac:dyDescent="0.3">
      <c r="A62" s="15" t="s">
        <v>24</v>
      </c>
      <c r="B62" s="1">
        <v>34985145.318108819</v>
      </c>
      <c r="C62" s="1" t="s">
        <v>42</v>
      </c>
      <c r="D62" s="1">
        <v>7896</v>
      </c>
      <c r="E62" s="1" t="s">
        <v>20</v>
      </c>
      <c r="F62" s="1"/>
      <c r="G62" s="1"/>
      <c r="H62" s="1"/>
      <c r="I62" s="1"/>
      <c r="J62" s="1" t="s">
        <v>37</v>
      </c>
      <c r="K62" s="1" t="s">
        <v>19</v>
      </c>
      <c r="L62" s="1">
        <v>625.79762785290109</v>
      </c>
      <c r="M62" s="4">
        <v>1601865606</v>
      </c>
      <c r="N62" s="16">
        <v>43496</v>
      </c>
    </row>
    <row r="63" spans="1:14" x14ac:dyDescent="0.3">
      <c r="A63" s="15" t="s">
        <v>24</v>
      </c>
      <c r="B63" s="1">
        <v>844713684.87410867</v>
      </c>
      <c r="C63" s="1" t="s">
        <v>42</v>
      </c>
      <c r="D63" s="1">
        <v>7896</v>
      </c>
      <c r="E63" s="1" t="s">
        <v>16</v>
      </c>
      <c r="F63" s="1"/>
      <c r="G63" s="1"/>
      <c r="H63" s="1"/>
      <c r="I63" s="1"/>
      <c r="J63" s="1" t="s">
        <v>37</v>
      </c>
      <c r="K63" s="1" t="s">
        <v>28</v>
      </c>
      <c r="L63" s="1">
        <v>101.84499509177013</v>
      </c>
      <c r="M63" s="4">
        <v>2055258208</v>
      </c>
      <c r="N63" s="16">
        <v>43524</v>
      </c>
    </row>
    <row r="64" spans="1:14" x14ac:dyDescent="0.3">
      <c r="A64" s="15" t="s">
        <v>24</v>
      </c>
      <c r="B64" s="1">
        <v>1067001795.7348562</v>
      </c>
      <c r="C64" s="1" t="s">
        <v>42</v>
      </c>
      <c r="D64" s="1">
        <v>7896</v>
      </c>
      <c r="E64" s="1" t="s">
        <v>20</v>
      </c>
      <c r="F64" s="1"/>
      <c r="G64" s="1"/>
      <c r="H64" s="1"/>
      <c r="I64" s="1"/>
      <c r="J64" s="1" t="s">
        <v>37</v>
      </c>
      <c r="K64" s="1" t="s">
        <v>28</v>
      </c>
      <c r="L64" s="1">
        <v>244.27515828579629</v>
      </c>
      <c r="M64" s="4">
        <v>11151351244</v>
      </c>
      <c r="N64" s="16">
        <v>43524</v>
      </c>
    </row>
    <row r="65" spans="1:14" x14ac:dyDescent="0.3">
      <c r="A65" s="15" t="s">
        <v>24</v>
      </c>
      <c r="B65" s="1">
        <v>509301695.1866076</v>
      </c>
      <c r="C65" s="1" t="s">
        <v>42</v>
      </c>
      <c r="D65" s="1">
        <v>7896</v>
      </c>
      <c r="E65" s="1" t="s">
        <v>20</v>
      </c>
      <c r="F65" s="1"/>
      <c r="G65" s="1"/>
      <c r="H65" s="1"/>
      <c r="I65" s="1"/>
      <c r="J65" s="1" t="s">
        <v>37</v>
      </c>
      <c r="K65" s="1" t="s">
        <v>19</v>
      </c>
      <c r="L65" s="1">
        <v>906.53994112180374</v>
      </c>
      <c r="M65" s="4">
        <v>11710171227</v>
      </c>
      <c r="N65" s="16">
        <v>43524</v>
      </c>
    </row>
    <row r="66" spans="1:14" x14ac:dyDescent="0.3">
      <c r="A66" s="15" t="s">
        <v>24</v>
      </c>
      <c r="B66" s="1">
        <v>788324287.72025943</v>
      </c>
      <c r="C66" s="1" t="s">
        <v>42</v>
      </c>
      <c r="D66" s="1">
        <v>7896</v>
      </c>
      <c r="E66" s="1" t="s">
        <v>20</v>
      </c>
      <c r="F66" s="1"/>
      <c r="G66" s="1"/>
      <c r="H66" s="1"/>
      <c r="I66" s="1"/>
      <c r="J66" s="1" t="s">
        <v>37</v>
      </c>
      <c r="K66" s="1" t="s">
        <v>28</v>
      </c>
      <c r="L66" s="1">
        <v>425.69797115937132</v>
      </c>
      <c r="M66" s="4">
        <v>13205815076</v>
      </c>
      <c r="N66" s="16">
        <v>43524</v>
      </c>
    </row>
    <row r="67" spans="1:14" x14ac:dyDescent="0.3">
      <c r="A67" s="15" t="s">
        <v>24</v>
      </c>
      <c r="B67" s="1">
        <v>685483511.41729689</v>
      </c>
      <c r="C67" s="1" t="s">
        <v>42</v>
      </c>
      <c r="D67" s="1">
        <v>7896</v>
      </c>
      <c r="E67" s="1" t="s">
        <v>20</v>
      </c>
      <c r="F67" s="1"/>
      <c r="G67" s="1"/>
      <c r="H67" s="1"/>
      <c r="I67" s="1"/>
      <c r="J67" s="1" t="s">
        <v>37</v>
      </c>
      <c r="K67" s="1" t="s">
        <v>19</v>
      </c>
      <c r="L67" s="1">
        <v>73.802280390883254</v>
      </c>
      <c r="M67" s="4">
        <v>14920651388</v>
      </c>
      <c r="N67" s="16">
        <v>43524</v>
      </c>
    </row>
    <row r="68" spans="1:14" x14ac:dyDescent="0.3">
      <c r="A68" s="15" t="s">
        <v>24</v>
      </c>
      <c r="B68" s="1">
        <v>554417787.41340888</v>
      </c>
      <c r="C68" s="1" t="s">
        <v>42</v>
      </c>
      <c r="D68" s="1">
        <v>7896</v>
      </c>
      <c r="E68" s="1" t="s">
        <v>20</v>
      </c>
      <c r="F68" s="1"/>
      <c r="G68" s="1"/>
      <c r="H68" s="1"/>
      <c r="I68" s="1"/>
      <c r="J68" s="1" t="s">
        <v>18</v>
      </c>
      <c r="K68" s="1" t="s">
        <v>19</v>
      </c>
      <c r="L68" s="1">
        <v>203.4203548925062</v>
      </c>
      <c r="M68" s="4">
        <v>4184617859</v>
      </c>
      <c r="N68" s="16">
        <v>43524</v>
      </c>
    </row>
    <row r="69" spans="1:14" x14ac:dyDescent="0.3">
      <c r="A69" s="15" t="s">
        <v>24</v>
      </c>
      <c r="B69" s="1">
        <v>619589931.47333753</v>
      </c>
      <c r="C69" s="1" t="s">
        <v>43</v>
      </c>
      <c r="D69" s="1">
        <v>8890</v>
      </c>
      <c r="E69" s="1" t="s">
        <v>20</v>
      </c>
      <c r="F69" s="1"/>
      <c r="G69" s="1"/>
      <c r="H69" s="1"/>
      <c r="I69" s="1"/>
      <c r="J69" s="1" t="s">
        <v>37</v>
      </c>
      <c r="K69" s="1" t="s">
        <v>19</v>
      </c>
      <c r="L69" s="1">
        <v>4795.794067164351</v>
      </c>
      <c r="M69" s="4">
        <v>7078188</v>
      </c>
      <c r="N69" s="16">
        <v>43524</v>
      </c>
    </row>
    <row r="70" spans="1:14" x14ac:dyDescent="0.3">
      <c r="A70" s="15" t="s">
        <v>24</v>
      </c>
      <c r="B70" s="1">
        <v>598681483.37706053</v>
      </c>
      <c r="C70" s="1" t="s">
        <v>44</v>
      </c>
      <c r="D70" s="1">
        <v>5999</v>
      </c>
      <c r="E70" s="1" t="s">
        <v>20</v>
      </c>
      <c r="F70" s="1"/>
      <c r="G70" s="1"/>
      <c r="H70" s="1"/>
      <c r="I70" s="1"/>
      <c r="J70" s="1" t="s">
        <v>18</v>
      </c>
      <c r="K70" s="1" t="s">
        <v>19</v>
      </c>
      <c r="L70" s="1">
        <v>35.770077107242315</v>
      </c>
      <c r="M70" s="4">
        <v>2589500</v>
      </c>
      <c r="N70" s="16">
        <v>43524</v>
      </c>
    </row>
    <row r="71" spans="1:14" x14ac:dyDescent="0.3">
      <c r="A71" s="15" t="s">
        <v>24</v>
      </c>
      <c r="B71" s="1">
        <v>598681483.37706053</v>
      </c>
      <c r="C71" s="1" t="s">
        <v>44</v>
      </c>
      <c r="D71" s="1">
        <v>5999</v>
      </c>
      <c r="E71" s="1" t="s">
        <v>20</v>
      </c>
      <c r="F71" s="1"/>
      <c r="G71" s="1"/>
      <c r="H71" s="1"/>
      <c r="I71" s="1"/>
      <c r="J71" s="1" t="s">
        <v>18</v>
      </c>
      <c r="K71" s="1" t="s">
        <v>19</v>
      </c>
      <c r="L71" s="1">
        <v>535.36092603738291</v>
      </c>
      <c r="M71" s="4">
        <v>4686884</v>
      </c>
      <c r="N71" s="16">
        <v>43524</v>
      </c>
    </row>
    <row r="72" spans="1:14" x14ac:dyDescent="0.3">
      <c r="A72" s="15" t="s">
        <v>24</v>
      </c>
      <c r="B72" s="1">
        <v>732224523.25630176</v>
      </c>
      <c r="C72" s="1" t="s">
        <v>44</v>
      </c>
      <c r="D72" s="1">
        <v>5999</v>
      </c>
      <c r="E72" s="1" t="s">
        <v>20</v>
      </c>
      <c r="F72" s="1"/>
      <c r="G72" s="1"/>
      <c r="H72" s="1"/>
      <c r="I72" s="1"/>
      <c r="J72" s="1" t="s">
        <v>18</v>
      </c>
      <c r="K72" s="1" t="s">
        <v>28</v>
      </c>
      <c r="L72" s="1">
        <v>5968.5216348237227</v>
      </c>
      <c r="M72" s="4">
        <v>24111759</v>
      </c>
      <c r="N72" s="16">
        <v>43524</v>
      </c>
    </row>
    <row r="73" spans="1:14" x14ac:dyDescent="0.3">
      <c r="A73" s="15" t="s">
        <v>24</v>
      </c>
      <c r="B73" s="1">
        <v>901055598.57429385</v>
      </c>
      <c r="C73" s="1" t="s">
        <v>44</v>
      </c>
      <c r="D73" s="1">
        <v>5999</v>
      </c>
      <c r="E73" s="1" t="s">
        <v>20</v>
      </c>
      <c r="F73" s="1"/>
      <c r="G73" s="1"/>
      <c r="H73" s="1"/>
      <c r="I73" s="1"/>
      <c r="J73" s="1" t="s">
        <v>37</v>
      </c>
      <c r="K73" s="1" t="s">
        <v>28</v>
      </c>
      <c r="L73" s="1">
        <v>239.59887350051491</v>
      </c>
      <c r="M73" s="4">
        <v>139739840658</v>
      </c>
      <c r="N73" s="16">
        <v>43524</v>
      </c>
    </row>
    <row r="74" spans="1:14" x14ac:dyDescent="0.3">
      <c r="A74" s="15" t="s">
        <v>24</v>
      </c>
      <c r="B74" s="1">
        <v>330186569.45306432</v>
      </c>
      <c r="C74" s="1" t="s">
        <v>45</v>
      </c>
      <c r="D74" s="1">
        <v>5999</v>
      </c>
      <c r="E74" s="1" t="s">
        <v>16</v>
      </c>
      <c r="F74" s="1"/>
      <c r="G74" s="1"/>
      <c r="H74" s="1"/>
      <c r="I74" s="1"/>
      <c r="J74" s="1" t="s">
        <v>37</v>
      </c>
      <c r="K74" s="1" t="s">
        <v>19</v>
      </c>
      <c r="L74" s="1">
        <v>-246.19588229643639</v>
      </c>
      <c r="M74" s="4">
        <v>496642450590</v>
      </c>
      <c r="N74" s="16">
        <v>43524</v>
      </c>
    </row>
    <row r="75" spans="1:14" x14ac:dyDescent="0.3">
      <c r="A75" s="15" t="s">
        <v>24</v>
      </c>
      <c r="B75" s="1">
        <v>950946099.75694311</v>
      </c>
      <c r="C75" s="1" t="s">
        <v>44</v>
      </c>
      <c r="D75" s="1">
        <v>5999</v>
      </c>
      <c r="E75" s="1" t="s">
        <v>46</v>
      </c>
      <c r="F75" s="1"/>
      <c r="G75" s="1"/>
      <c r="H75" s="1"/>
      <c r="I75" s="1"/>
      <c r="J75" s="1" t="s">
        <v>18</v>
      </c>
      <c r="K75" s="1" t="s">
        <v>28</v>
      </c>
      <c r="L75" s="1">
        <v>1135.7908828547825</v>
      </c>
      <c r="M75" s="4">
        <v>69726</v>
      </c>
      <c r="N75" s="16">
        <v>43524</v>
      </c>
    </row>
    <row r="76" spans="1:14" x14ac:dyDescent="0.3">
      <c r="A76" s="15" t="s">
        <v>24</v>
      </c>
      <c r="B76" s="1">
        <v>1273227994.6317651</v>
      </c>
      <c r="C76" s="1" t="s">
        <v>44</v>
      </c>
      <c r="D76" s="1">
        <v>5999</v>
      </c>
      <c r="E76" s="1" t="s">
        <v>20</v>
      </c>
      <c r="F76" s="1"/>
      <c r="G76" s="1"/>
      <c r="H76" s="1"/>
      <c r="I76" s="1"/>
      <c r="J76" s="1" t="s">
        <v>18</v>
      </c>
      <c r="K76" s="1" t="s">
        <v>28</v>
      </c>
      <c r="L76" s="1">
        <v>3321.3287768508308</v>
      </c>
      <c r="M76" s="4">
        <v>26459344</v>
      </c>
      <c r="N76" s="16">
        <v>43524</v>
      </c>
    </row>
    <row r="77" spans="1:14" x14ac:dyDescent="0.3">
      <c r="A77" s="15" t="s">
        <v>24</v>
      </c>
      <c r="B77" s="1">
        <v>845969121.8605628</v>
      </c>
      <c r="C77" s="1" t="s">
        <v>45</v>
      </c>
      <c r="D77" s="1">
        <v>5999</v>
      </c>
      <c r="E77" s="1" t="s">
        <v>16</v>
      </c>
      <c r="F77" s="1"/>
      <c r="G77" s="1"/>
      <c r="H77" s="1"/>
      <c r="I77" s="1"/>
      <c r="J77" s="1" t="s">
        <v>37</v>
      </c>
      <c r="K77" s="1" t="s">
        <v>28</v>
      </c>
      <c r="L77" s="1">
        <v>870.90773568250358</v>
      </c>
      <c r="M77" s="4">
        <v>831273</v>
      </c>
      <c r="N77" s="16">
        <v>43524</v>
      </c>
    </row>
    <row r="78" spans="1:14" x14ac:dyDescent="0.3">
      <c r="A78" s="15" t="s">
        <v>24</v>
      </c>
      <c r="B78" s="1">
        <v>368891479.58374226</v>
      </c>
      <c r="C78" s="1" t="s">
        <v>45</v>
      </c>
      <c r="D78" s="1">
        <v>5999</v>
      </c>
      <c r="E78" s="1" t="s">
        <v>20</v>
      </c>
      <c r="F78" s="1"/>
      <c r="G78" s="1"/>
      <c r="H78" s="1"/>
      <c r="I78" s="1"/>
      <c r="J78" s="1" t="s">
        <v>37</v>
      </c>
      <c r="K78" s="1" t="s">
        <v>19</v>
      </c>
      <c r="L78" s="1">
        <v>547.39958776900073</v>
      </c>
      <c r="M78" s="4">
        <v>838504</v>
      </c>
      <c r="N78" s="16">
        <v>43524</v>
      </c>
    </row>
    <row r="79" spans="1:14" x14ac:dyDescent="0.3">
      <c r="A79" s="15" t="s">
        <v>24</v>
      </c>
      <c r="B79" s="1">
        <v>1273227994.6317651</v>
      </c>
      <c r="C79" s="1" t="s">
        <v>44</v>
      </c>
      <c r="D79" s="1">
        <v>5999</v>
      </c>
      <c r="E79" s="1" t="s">
        <v>46</v>
      </c>
      <c r="F79" s="1"/>
      <c r="G79" s="1"/>
      <c r="H79" s="1"/>
      <c r="I79" s="1"/>
      <c r="J79" s="1" t="s">
        <v>18</v>
      </c>
      <c r="K79" s="1" t="s">
        <v>28</v>
      </c>
      <c r="L79" s="1">
        <v>866.07668523397251</v>
      </c>
      <c r="M79" s="4">
        <v>18690601</v>
      </c>
      <c r="N79" s="16">
        <v>43524</v>
      </c>
    </row>
    <row r="80" spans="1:14" x14ac:dyDescent="0.3">
      <c r="A80" s="15" t="s">
        <v>24</v>
      </c>
      <c r="B80" s="1">
        <v>1192032484.3161283</v>
      </c>
      <c r="C80" s="1" t="s">
        <v>47</v>
      </c>
      <c r="D80" s="1">
        <v>6666</v>
      </c>
      <c r="E80" s="1" t="s">
        <v>46</v>
      </c>
      <c r="F80" s="1"/>
      <c r="G80" s="1"/>
      <c r="H80" s="1"/>
      <c r="I80" s="1"/>
      <c r="J80" s="1" t="s">
        <v>18</v>
      </c>
      <c r="K80" s="1" t="s">
        <v>28</v>
      </c>
      <c r="L80" s="1">
        <v>435.73952509054817</v>
      </c>
      <c r="M80" s="4">
        <v>363414</v>
      </c>
      <c r="N80" s="16">
        <v>43524</v>
      </c>
    </row>
    <row r="81" spans="1:14" x14ac:dyDescent="0.3">
      <c r="A81" s="15" t="s">
        <v>24</v>
      </c>
      <c r="B81" s="1">
        <v>443634479.59122068</v>
      </c>
      <c r="C81" s="1" t="s">
        <v>47</v>
      </c>
      <c r="D81" s="1">
        <v>6666</v>
      </c>
      <c r="E81" s="1" t="s">
        <v>46</v>
      </c>
      <c r="F81" s="1"/>
      <c r="G81" s="1"/>
      <c r="H81" s="1"/>
      <c r="I81" s="1"/>
      <c r="J81" s="1" t="s">
        <v>18</v>
      </c>
      <c r="K81" s="1" t="s">
        <v>19</v>
      </c>
      <c r="L81" s="1">
        <v>227.39752255569562</v>
      </c>
      <c r="M81" s="4">
        <v>36607196</v>
      </c>
      <c r="N81" s="16">
        <v>43524</v>
      </c>
    </row>
    <row r="82" spans="1:14" x14ac:dyDescent="0.3">
      <c r="A82" s="15" t="s">
        <v>24</v>
      </c>
      <c r="B82" s="1">
        <v>983698233.60296774</v>
      </c>
      <c r="C82" s="1" t="s">
        <v>47</v>
      </c>
      <c r="D82" s="1">
        <v>6666</v>
      </c>
      <c r="E82" s="1" t="s">
        <v>46</v>
      </c>
      <c r="F82" s="1"/>
      <c r="G82" s="1"/>
      <c r="H82" s="1"/>
      <c r="I82" s="1"/>
      <c r="J82" s="1" t="s">
        <v>18</v>
      </c>
      <c r="K82" s="1" t="s">
        <v>28</v>
      </c>
      <c r="L82" s="1">
        <v>248.26599396950519</v>
      </c>
      <c r="M82" s="4">
        <v>51405946</v>
      </c>
      <c r="N82" s="16">
        <v>43524</v>
      </c>
    </row>
    <row r="83" spans="1:14" x14ac:dyDescent="0.3">
      <c r="A83" s="15" t="s">
        <v>24</v>
      </c>
      <c r="B83" s="1">
        <v>515040109.49962157</v>
      </c>
      <c r="C83" s="1" t="s">
        <v>47</v>
      </c>
      <c r="D83" s="1">
        <v>6666</v>
      </c>
      <c r="E83" s="1" t="s">
        <v>46</v>
      </c>
      <c r="F83" s="1"/>
      <c r="G83" s="1"/>
      <c r="H83" s="1"/>
      <c r="I83" s="1"/>
      <c r="J83" s="1" t="s">
        <v>18</v>
      </c>
      <c r="K83" s="1" t="s">
        <v>19</v>
      </c>
      <c r="L83" s="1">
        <v>582.22187114256121</v>
      </c>
      <c r="M83" s="4">
        <v>1895615609</v>
      </c>
      <c r="N83" s="16">
        <v>43524</v>
      </c>
    </row>
    <row r="84" spans="1:14" x14ac:dyDescent="0.3">
      <c r="A84" s="15" t="s">
        <v>24</v>
      </c>
      <c r="B84" s="1">
        <v>633307559.92098653</v>
      </c>
      <c r="C84" s="1" t="s">
        <v>47</v>
      </c>
      <c r="D84" s="1">
        <v>6666</v>
      </c>
      <c r="E84" s="1" t="s">
        <v>46</v>
      </c>
      <c r="F84" s="1"/>
      <c r="G84" s="1"/>
      <c r="H84" s="1"/>
      <c r="I84" s="1"/>
      <c r="J84" s="1" t="s">
        <v>18</v>
      </c>
      <c r="K84" s="1" t="s">
        <v>19</v>
      </c>
      <c r="L84" s="1">
        <v>566.22047849385103</v>
      </c>
      <c r="M84" s="4">
        <v>2988463020</v>
      </c>
      <c r="N84" s="16">
        <v>43524</v>
      </c>
    </row>
    <row r="85" spans="1:14" x14ac:dyDescent="0.3">
      <c r="A85" s="15" t="s">
        <v>24</v>
      </c>
      <c r="B85" s="1">
        <v>362890899.2934863</v>
      </c>
      <c r="C85" s="1" t="s">
        <v>48</v>
      </c>
      <c r="D85" s="1">
        <v>6666</v>
      </c>
      <c r="E85" s="1" t="s">
        <v>46</v>
      </c>
      <c r="F85" s="1"/>
      <c r="G85" s="1"/>
      <c r="H85" s="1"/>
      <c r="I85" s="1"/>
      <c r="J85" s="1" t="s">
        <v>37</v>
      </c>
      <c r="K85" s="1" t="s">
        <v>19</v>
      </c>
      <c r="L85" s="1">
        <v>419.47</v>
      </c>
      <c r="M85" s="4">
        <v>473691</v>
      </c>
      <c r="N85" s="16">
        <v>43524</v>
      </c>
    </row>
    <row r="86" spans="1:14" x14ac:dyDescent="0.3">
      <c r="A86" s="15" t="s">
        <v>24</v>
      </c>
      <c r="B86" s="1">
        <v>150477132.45065758</v>
      </c>
      <c r="C86" s="1" t="s">
        <v>44</v>
      </c>
      <c r="D86" s="1">
        <v>6666</v>
      </c>
      <c r="E86" s="1" t="s">
        <v>46</v>
      </c>
      <c r="F86" s="1"/>
      <c r="G86" s="1"/>
      <c r="H86" s="1"/>
      <c r="I86" s="1"/>
      <c r="J86" s="1" t="s">
        <v>37</v>
      </c>
      <c r="K86" s="1" t="s">
        <v>19</v>
      </c>
      <c r="L86" s="1">
        <v>81.130083153203302</v>
      </c>
      <c r="M86" s="4">
        <v>379169</v>
      </c>
      <c r="N86" s="16">
        <v>43524</v>
      </c>
    </row>
    <row r="87" spans="1:14" x14ac:dyDescent="0.3">
      <c r="A87" s="15" t="s">
        <v>14</v>
      </c>
      <c r="B87" s="1">
        <v>8960549.8630516846</v>
      </c>
      <c r="C87" s="1" t="s">
        <v>49</v>
      </c>
      <c r="D87" s="1">
        <v>6666</v>
      </c>
      <c r="E87" s="1" t="s">
        <v>46</v>
      </c>
      <c r="F87" s="1"/>
      <c r="G87" s="1" t="s">
        <v>22</v>
      </c>
      <c r="H87" s="1"/>
      <c r="I87" s="1" t="s">
        <v>23</v>
      </c>
      <c r="J87" s="1" t="s">
        <v>18</v>
      </c>
      <c r="K87" s="1" t="s">
        <v>19</v>
      </c>
      <c r="L87" s="1">
        <v>2501.2560986406361</v>
      </c>
      <c r="M87" s="4"/>
      <c r="N87" s="16">
        <v>43524</v>
      </c>
    </row>
    <row r="88" spans="1:14" x14ac:dyDescent="0.3">
      <c r="A88" s="15" t="s">
        <v>24</v>
      </c>
      <c r="B88" s="1">
        <v>129995510.68440312</v>
      </c>
      <c r="C88" s="1" t="s">
        <v>44</v>
      </c>
      <c r="D88" s="1">
        <v>6666</v>
      </c>
      <c r="E88" s="1" t="s">
        <v>46</v>
      </c>
      <c r="F88" s="1"/>
      <c r="G88" s="1"/>
      <c r="H88" s="1"/>
      <c r="I88" s="1"/>
      <c r="J88" s="1" t="s">
        <v>37</v>
      </c>
      <c r="K88" s="1" t="s">
        <v>19</v>
      </c>
      <c r="L88" s="1">
        <v>459.93440785043248</v>
      </c>
      <c r="M88" s="4">
        <v>101710</v>
      </c>
      <c r="N88" s="16">
        <v>43524</v>
      </c>
    </row>
    <row r="89" spans="1:14" x14ac:dyDescent="0.3">
      <c r="A89" s="15" t="s">
        <v>24</v>
      </c>
      <c r="B89" s="1">
        <v>600703038.04123676</v>
      </c>
      <c r="C89" s="1" t="s">
        <v>50</v>
      </c>
      <c r="D89" s="1">
        <v>6666</v>
      </c>
      <c r="E89" s="1" t="s">
        <v>46</v>
      </c>
      <c r="F89" s="1"/>
      <c r="G89" s="1"/>
      <c r="H89" s="1"/>
      <c r="I89" s="1"/>
      <c r="J89" s="1" t="s">
        <v>37</v>
      </c>
      <c r="K89" s="1" t="s">
        <v>19</v>
      </c>
      <c r="L89" s="1">
        <v>9151.2677625938013</v>
      </c>
      <c r="M89" s="4">
        <v>140875</v>
      </c>
      <c r="N89" s="16">
        <v>43524</v>
      </c>
    </row>
    <row r="90" spans="1:14" x14ac:dyDescent="0.3">
      <c r="A90" s="15" t="s">
        <v>24</v>
      </c>
      <c r="B90" s="1">
        <v>385338479.0841589</v>
      </c>
      <c r="C90" s="1" t="s">
        <v>43</v>
      </c>
      <c r="D90" s="1">
        <v>7777</v>
      </c>
      <c r="E90" s="1" t="s">
        <v>20</v>
      </c>
      <c r="F90" s="1"/>
      <c r="G90" s="1"/>
      <c r="H90" s="1"/>
      <c r="I90" s="1"/>
      <c r="J90" s="1" t="s">
        <v>51</v>
      </c>
      <c r="K90" s="1" t="s">
        <v>19</v>
      </c>
      <c r="L90" s="1">
        <v>2398.3218442938964</v>
      </c>
      <c r="M90" s="4">
        <v>6132262</v>
      </c>
      <c r="N90" s="16">
        <v>43555</v>
      </c>
    </row>
    <row r="91" spans="1:14" x14ac:dyDescent="0.3">
      <c r="A91" s="15" t="s">
        <v>24</v>
      </c>
      <c r="B91" s="1">
        <v>1307861184.359865</v>
      </c>
      <c r="C91" s="1" t="s">
        <v>52</v>
      </c>
      <c r="D91" s="1">
        <v>7777</v>
      </c>
      <c r="E91" s="1" t="s">
        <v>20</v>
      </c>
      <c r="F91" s="1"/>
      <c r="G91" s="1"/>
      <c r="H91" s="1"/>
      <c r="I91" s="1"/>
      <c r="J91" s="1" t="s">
        <v>37</v>
      </c>
      <c r="K91" s="1" t="s">
        <v>28</v>
      </c>
      <c r="L91" s="1">
        <v>183.49349035790357</v>
      </c>
      <c r="M91" s="4">
        <v>646443</v>
      </c>
      <c r="N91" s="16">
        <v>43555</v>
      </c>
    </row>
    <row r="92" spans="1:14" x14ac:dyDescent="0.3">
      <c r="A92" s="15" t="s">
        <v>24</v>
      </c>
      <c r="B92" s="1">
        <v>408045646.57873386</v>
      </c>
      <c r="C92" s="1" t="s">
        <v>52</v>
      </c>
      <c r="D92" s="1">
        <v>7777</v>
      </c>
      <c r="E92" s="1" t="s">
        <v>20</v>
      </c>
      <c r="F92" s="1"/>
      <c r="G92" s="1"/>
      <c r="H92" s="1"/>
      <c r="I92" s="1"/>
      <c r="J92" s="1" t="s">
        <v>37</v>
      </c>
      <c r="K92" s="1" t="s">
        <v>19</v>
      </c>
      <c r="L92" s="1">
        <v>182.21174679750212</v>
      </c>
      <c r="M92" s="4">
        <v>13629368</v>
      </c>
      <c r="N92" s="16">
        <v>43555</v>
      </c>
    </row>
    <row r="93" spans="1:14" x14ac:dyDescent="0.3">
      <c r="A93" s="15" t="s">
        <v>24</v>
      </c>
      <c r="B93" s="1">
        <v>721466555.27283871</v>
      </c>
      <c r="C93" s="1" t="s">
        <v>52</v>
      </c>
      <c r="D93" s="1">
        <v>7777</v>
      </c>
      <c r="E93" s="1" t="s">
        <v>20</v>
      </c>
      <c r="F93" s="1"/>
      <c r="G93" s="1"/>
      <c r="H93" s="1"/>
      <c r="I93" s="1"/>
      <c r="J93" s="1" t="s">
        <v>37</v>
      </c>
      <c r="K93" s="1" t="s">
        <v>28</v>
      </c>
      <c r="L93" s="1">
        <v>182.67143821946331</v>
      </c>
      <c r="M93" s="4">
        <v>21128548</v>
      </c>
      <c r="N93" s="16">
        <v>43555</v>
      </c>
    </row>
    <row r="94" spans="1:14" x14ac:dyDescent="0.3">
      <c r="A94" s="15" t="s">
        <v>24</v>
      </c>
      <c r="B94" s="1">
        <v>1171904241.9008851</v>
      </c>
      <c r="C94" s="1" t="s">
        <v>52</v>
      </c>
      <c r="D94" s="1">
        <v>7777</v>
      </c>
      <c r="E94" s="1" t="s">
        <v>20</v>
      </c>
      <c r="F94" s="1"/>
      <c r="G94" s="1"/>
      <c r="H94" s="1"/>
      <c r="I94" s="1"/>
      <c r="J94" s="1" t="s">
        <v>37</v>
      </c>
      <c r="K94" s="1" t="s">
        <v>28</v>
      </c>
      <c r="L94" s="1">
        <v>183.31289282149248</v>
      </c>
      <c r="M94" s="4">
        <v>23607852</v>
      </c>
      <c r="N94" s="16">
        <v>43555</v>
      </c>
    </row>
    <row r="95" spans="1:14" x14ac:dyDescent="0.3">
      <c r="A95" s="15" t="s">
        <v>24</v>
      </c>
      <c r="B95" s="1">
        <v>446540210.5320105</v>
      </c>
      <c r="C95" s="1" t="s">
        <v>52</v>
      </c>
      <c r="D95" s="1">
        <v>7777</v>
      </c>
      <c r="E95" s="1" t="s">
        <v>20</v>
      </c>
      <c r="F95" s="1"/>
      <c r="G95" s="1"/>
      <c r="H95" s="1"/>
      <c r="I95" s="1"/>
      <c r="J95" s="1" t="s">
        <v>37</v>
      </c>
      <c r="K95" s="1" t="s">
        <v>19</v>
      </c>
      <c r="L95" s="1">
        <v>182.60767481472354</v>
      </c>
      <c r="M95" s="4">
        <v>23828472</v>
      </c>
      <c r="N95" s="16">
        <v>43524</v>
      </c>
    </row>
    <row r="96" spans="1:14" x14ac:dyDescent="0.3">
      <c r="A96" s="15" t="s">
        <v>24</v>
      </c>
      <c r="B96" s="1">
        <v>563846281.75479484</v>
      </c>
      <c r="C96" s="1" t="s">
        <v>52</v>
      </c>
      <c r="D96" s="1">
        <v>7777</v>
      </c>
      <c r="E96" s="1" t="s">
        <v>20</v>
      </c>
      <c r="F96" s="1"/>
      <c r="G96" s="1"/>
      <c r="H96" s="1"/>
      <c r="I96" s="1"/>
      <c r="J96" s="1" t="s">
        <v>37</v>
      </c>
      <c r="K96" s="1" t="s">
        <v>19</v>
      </c>
      <c r="L96" s="1">
        <v>182.50880871551115</v>
      </c>
      <c r="M96" s="4">
        <v>36833558</v>
      </c>
      <c r="N96" s="16">
        <v>43524</v>
      </c>
    </row>
    <row r="97" spans="1:14" x14ac:dyDescent="0.3">
      <c r="A97" s="15" t="s">
        <v>24</v>
      </c>
      <c r="B97" s="1">
        <v>753918762.21293163</v>
      </c>
      <c r="C97" s="1" t="s">
        <v>52</v>
      </c>
      <c r="D97" s="1">
        <v>7777</v>
      </c>
      <c r="E97" s="1" t="s">
        <v>20</v>
      </c>
      <c r="F97" s="1"/>
      <c r="G97" s="1"/>
      <c r="H97" s="1"/>
      <c r="I97" s="1"/>
      <c r="J97" s="1" t="s">
        <v>37</v>
      </c>
      <c r="K97" s="1" t="s">
        <v>28</v>
      </c>
      <c r="L97" s="1">
        <v>182.13759502710843</v>
      </c>
      <c r="M97" s="4">
        <v>38694589</v>
      </c>
      <c r="N97" s="16">
        <v>43524</v>
      </c>
    </row>
    <row r="98" spans="1:14" x14ac:dyDescent="0.3">
      <c r="A98" s="15" t="s">
        <v>24</v>
      </c>
      <c r="B98" s="1">
        <v>823142705.58891535</v>
      </c>
      <c r="C98" s="1" t="s">
        <v>52</v>
      </c>
      <c r="D98" s="1">
        <v>6666</v>
      </c>
      <c r="E98" s="1" t="s">
        <v>16</v>
      </c>
      <c r="F98" s="1"/>
      <c r="G98" s="1"/>
      <c r="H98" s="1"/>
      <c r="I98" s="1"/>
      <c r="J98" s="1" t="s">
        <v>37</v>
      </c>
      <c r="K98" s="1" t="s">
        <v>28</v>
      </c>
      <c r="L98" s="1">
        <v>184.22011999290996</v>
      </c>
      <c r="M98" s="4">
        <v>39640534</v>
      </c>
      <c r="N98" s="16">
        <v>43555</v>
      </c>
    </row>
    <row r="99" spans="1:14" x14ac:dyDescent="0.3">
      <c r="A99" s="15" t="s">
        <v>24</v>
      </c>
      <c r="B99" s="1">
        <v>391646269.80423898</v>
      </c>
      <c r="C99" s="1" t="s">
        <v>52</v>
      </c>
      <c r="D99" s="1">
        <v>7777</v>
      </c>
      <c r="E99" s="1" t="s">
        <v>20</v>
      </c>
      <c r="F99" s="1"/>
      <c r="G99" s="1"/>
      <c r="H99" s="1"/>
      <c r="I99" s="1"/>
      <c r="J99" s="1" t="s">
        <v>37</v>
      </c>
      <c r="K99" s="1" t="s">
        <v>19</v>
      </c>
      <c r="L99" s="1">
        <v>182.95745684196802</v>
      </c>
      <c r="M99" s="4">
        <v>53901086</v>
      </c>
      <c r="N99" s="16">
        <v>43555</v>
      </c>
    </row>
    <row r="100" spans="1:14" x14ac:dyDescent="0.3">
      <c r="A100" s="15" t="s">
        <v>24</v>
      </c>
      <c r="B100" s="1">
        <v>291737279.65629107</v>
      </c>
      <c r="C100" s="1" t="s">
        <v>52</v>
      </c>
      <c r="D100" s="1">
        <v>7777</v>
      </c>
      <c r="E100" s="1" t="s">
        <v>20</v>
      </c>
      <c r="F100" s="1"/>
      <c r="G100" s="1"/>
      <c r="H100" s="1"/>
      <c r="I100" s="1"/>
      <c r="J100" s="1" t="s">
        <v>37</v>
      </c>
      <c r="K100" s="1" t="s">
        <v>19</v>
      </c>
      <c r="L100" s="1">
        <v>182.22739005343468</v>
      </c>
      <c r="M100" s="4">
        <v>56504298</v>
      </c>
      <c r="N100" s="16">
        <v>43555</v>
      </c>
    </row>
    <row r="101" spans="1:14" x14ac:dyDescent="0.3">
      <c r="A101" s="15" t="s">
        <v>24</v>
      </c>
      <c r="B101" s="1">
        <v>107297034.22324869</v>
      </c>
      <c r="C101" s="1" t="s">
        <v>52</v>
      </c>
      <c r="D101" s="1">
        <v>7777</v>
      </c>
      <c r="E101" s="1" t="s">
        <v>20</v>
      </c>
      <c r="F101" s="1"/>
      <c r="G101" s="1"/>
      <c r="H101" s="1"/>
      <c r="I101" s="1"/>
      <c r="J101" s="1" t="s">
        <v>37</v>
      </c>
      <c r="K101" s="1" t="s">
        <v>19</v>
      </c>
      <c r="L101" s="1">
        <v>182.61500524833221</v>
      </c>
      <c r="M101" s="4">
        <v>59800603</v>
      </c>
      <c r="N101" s="16">
        <v>43555</v>
      </c>
    </row>
    <row r="102" spans="1:14" x14ac:dyDescent="0.3">
      <c r="A102" s="15" t="s">
        <v>24</v>
      </c>
      <c r="B102" s="1">
        <v>227870236.6668559</v>
      </c>
      <c r="C102" s="1" t="s">
        <v>52</v>
      </c>
      <c r="D102" s="1">
        <v>7777</v>
      </c>
      <c r="E102" s="1" t="s">
        <v>20</v>
      </c>
      <c r="F102" s="1"/>
      <c r="G102" s="1"/>
      <c r="H102" s="1"/>
      <c r="I102" s="1"/>
      <c r="J102" s="1" t="s">
        <v>37</v>
      </c>
      <c r="K102" s="1" t="s">
        <v>19</v>
      </c>
      <c r="L102" s="1">
        <v>182.49721650370233</v>
      </c>
      <c r="M102" s="4">
        <v>85199643</v>
      </c>
      <c r="N102" s="16">
        <v>43555</v>
      </c>
    </row>
    <row r="103" spans="1:14" x14ac:dyDescent="0.3">
      <c r="A103" s="15" t="s">
        <v>24</v>
      </c>
      <c r="B103" s="1">
        <v>1144709735.6274266</v>
      </c>
      <c r="C103" s="1" t="s">
        <v>52</v>
      </c>
      <c r="D103" s="1">
        <v>7777</v>
      </c>
      <c r="E103" s="1" t="s">
        <v>20</v>
      </c>
      <c r="F103" s="1"/>
      <c r="G103" s="1"/>
      <c r="H103" s="1"/>
      <c r="I103" s="1"/>
      <c r="J103" s="1" t="s">
        <v>37</v>
      </c>
      <c r="K103" s="1" t="s">
        <v>28</v>
      </c>
      <c r="L103" s="1">
        <v>184.12427893453281</v>
      </c>
      <c r="M103" s="4">
        <v>88478746</v>
      </c>
      <c r="N103" s="16">
        <v>43555</v>
      </c>
    </row>
    <row r="104" spans="1:14" x14ac:dyDescent="0.3">
      <c r="A104" s="15" t="s">
        <v>24</v>
      </c>
      <c r="B104" s="1">
        <v>972762481.81828356</v>
      </c>
      <c r="C104" s="1" t="s">
        <v>52</v>
      </c>
      <c r="D104" s="1">
        <v>7777</v>
      </c>
      <c r="E104" s="1" t="s">
        <v>20</v>
      </c>
      <c r="F104" s="1"/>
      <c r="G104" s="1"/>
      <c r="H104" s="1"/>
      <c r="I104" s="1"/>
      <c r="J104" s="1" t="s">
        <v>37</v>
      </c>
      <c r="K104" s="1" t="s">
        <v>28</v>
      </c>
      <c r="L104" s="1">
        <v>182.87710868760266</v>
      </c>
      <c r="M104" s="4">
        <v>89344843</v>
      </c>
      <c r="N104" s="16">
        <v>43555</v>
      </c>
    </row>
    <row r="105" spans="1:14" x14ac:dyDescent="0.3">
      <c r="A105" s="15" t="s">
        <v>24</v>
      </c>
      <c r="B105" s="1">
        <v>974901573.68230891</v>
      </c>
      <c r="C105" s="1" t="s">
        <v>52</v>
      </c>
      <c r="D105" s="1">
        <v>7777</v>
      </c>
      <c r="E105" s="1" t="s">
        <v>20</v>
      </c>
      <c r="F105" s="1"/>
      <c r="G105" s="1"/>
      <c r="H105" s="1"/>
      <c r="I105" s="1"/>
      <c r="J105" s="1" t="s">
        <v>37</v>
      </c>
      <c r="K105" s="1" t="s">
        <v>28</v>
      </c>
      <c r="L105" s="1">
        <v>182.96654309066082</v>
      </c>
      <c r="M105" s="4">
        <v>106244986</v>
      </c>
      <c r="N105" s="16">
        <v>43555</v>
      </c>
    </row>
    <row r="106" spans="1:14" x14ac:dyDescent="0.3">
      <c r="A106" s="15" t="s">
        <v>24</v>
      </c>
      <c r="B106" s="1">
        <v>285394088.82458931</v>
      </c>
      <c r="C106" s="1" t="s">
        <v>52</v>
      </c>
      <c r="D106" s="1">
        <v>7777</v>
      </c>
      <c r="E106" s="1" t="s">
        <v>20</v>
      </c>
      <c r="F106" s="1"/>
      <c r="G106" s="1"/>
      <c r="H106" s="1"/>
      <c r="I106" s="1"/>
      <c r="J106" s="1" t="s">
        <v>37</v>
      </c>
      <c r="K106" s="1" t="s">
        <v>19</v>
      </c>
      <c r="L106" s="1">
        <v>183.40918770653258</v>
      </c>
      <c r="M106" s="4">
        <v>113840607</v>
      </c>
      <c r="N106" s="16">
        <v>43524</v>
      </c>
    </row>
    <row r="107" spans="1:14" x14ac:dyDescent="0.3">
      <c r="A107" s="15" t="s">
        <v>24</v>
      </c>
      <c r="B107" s="1">
        <v>782744267.66147125</v>
      </c>
      <c r="C107" s="1" t="s">
        <v>52</v>
      </c>
      <c r="D107" s="1">
        <v>7777</v>
      </c>
      <c r="E107" s="1" t="s">
        <v>20</v>
      </c>
      <c r="F107" s="1"/>
      <c r="G107" s="1"/>
      <c r="H107" s="1"/>
      <c r="I107" s="1"/>
      <c r="J107" s="1" t="s">
        <v>37</v>
      </c>
      <c r="K107" s="1" t="s">
        <v>28</v>
      </c>
      <c r="L107" s="1">
        <v>183.38173823595272</v>
      </c>
      <c r="M107" s="4">
        <v>113932315</v>
      </c>
      <c r="N107" s="16">
        <v>43555</v>
      </c>
    </row>
    <row r="108" spans="1:14" x14ac:dyDescent="0.3">
      <c r="A108" s="15" t="s">
        <v>24</v>
      </c>
      <c r="B108" s="1">
        <v>1299089267.7617989</v>
      </c>
      <c r="C108" s="1" t="s">
        <v>52</v>
      </c>
      <c r="D108" s="1">
        <v>7777</v>
      </c>
      <c r="E108" s="1" t="s">
        <v>20</v>
      </c>
      <c r="F108" s="1"/>
      <c r="G108" s="1"/>
      <c r="H108" s="1"/>
      <c r="I108" s="1"/>
      <c r="J108" s="1" t="s">
        <v>37</v>
      </c>
      <c r="K108" s="1" t="s">
        <v>28</v>
      </c>
      <c r="L108" s="1">
        <v>204.26346726047723</v>
      </c>
      <c r="M108" s="4">
        <v>119998423</v>
      </c>
      <c r="N108" s="16">
        <v>43555</v>
      </c>
    </row>
    <row r="109" spans="1:14" x14ac:dyDescent="0.3">
      <c r="A109" s="15" t="s">
        <v>24</v>
      </c>
      <c r="B109" s="1">
        <v>118628363.45983237</v>
      </c>
      <c r="C109" s="1" t="s">
        <v>52</v>
      </c>
      <c r="D109" s="1">
        <v>7777</v>
      </c>
      <c r="E109" s="1" t="s">
        <v>20</v>
      </c>
      <c r="F109" s="1"/>
      <c r="G109" s="1"/>
      <c r="H109" s="1"/>
      <c r="I109" s="1"/>
      <c r="J109" s="1" t="s">
        <v>37</v>
      </c>
      <c r="K109" s="1" t="s">
        <v>19</v>
      </c>
      <c r="L109" s="1">
        <v>182.39588861561259</v>
      </c>
      <c r="M109" s="4">
        <v>120066488</v>
      </c>
      <c r="N109" s="16">
        <v>43555</v>
      </c>
    </row>
    <row r="110" spans="1:14" x14ac:dyDescent="0.3">
      <c r="A110" s="15" t="s">
        <v>24</v>
      </c>
      <c r="B110" s="1">
        <v>331765413.69455349</v>
      </c>
      <c r="C110" s="1" t="s">
        <v>52</v>
      </c>
      <c r="D110" s="1">
        <v>7777</v>
      </c>
      <c r="E110" s="1" t="s">
        <v>20</v>
      </c>
      <c r="F110" s="1"/>
      <c r="G110" s="1"/>
      <c r="H110" s="1"/>
      <c r="I110" s="1"/>
      <c r="J110" s="1" t="s">
        <v>37</v>
      </c>
      <c r="K110" s="1" t="s">
        <v>19</v>
      </c>
      <c r="L110" s="1">
        <v>182.83835723151913</v>
      </c>
      <c r="M110" s="4">
        <v>125295964</v>
      </c>
      <c r="N110" s="16">
        <v>43555</v>
      </c>
    </row>
    <row r="111" spans="1:14" x14ac:dyDescent="0.3">
      <c r="A111" s="15" t="s">
        <v>24</v>
      </c>
      <c r="B111" s="1">
        <v>794368103.84979963</v>
      </c>
      <c r="C111" s="1" t="s">
        <v>52</v>
      </c>
      <c r="D111" s="1">
        <v>7777</v>
      </c>
      <c r="E111" s="1" t="s">
        <v>20</v>
      </c>
      <c r="F111" s="1"/>
      <c r="G111" s="1"/>
      <c r="H111" s="1"/>
      <c r="I111" s="1"/>
      <c r="J111" s="1" t="s">
        <v>37</v>
      </c>
      <c r="K111" s="1" t="s">
        <v>28</v>
      </c>
      <c r="L111" s="1">
        <v>185.0866457155694</v>
      </c>
      <c r="M111" s="4">
        <v>126887038</v>
      </c>
      <c r="N111" s="16">
        <v>43555</v>
      </c>
    </row>
    <row r="112" spans="1:14" x14ac:dyDescent="0.3">
      <c r="A112" s="15" t="s">
        <v>24</v>
      </c>
      <c r="B112" s="1">
        <v>1023701839.9626511</v>
      </c>
      <c r="C112" s="1" t="s">
        <v>52</v>
      </c>
      <c r="D112" s="1">
        <v>7777</v>
      </c>
      <c r="E112" s="1" t="s">
        <v>20</v>
      </c>
      <c r="F112" s="1"/>
      <c r="G112" s="1"/>
      <c r="H112" s="1"/>
      <c r="I112" s="1"/>
      <c r="J112" s="1" t="s">
        <v>37</v>
      </c>
      <c r="K112" s="1" t="s">
        <v>28</v>
      </c>
      <c r="L112" s="1">
        <v>182.3470597259481</v>
      </c>
      <c r="M112" s="4">
        <v>135866780</v>
      </c>
      <c r="N112" s="16">
        <v>43555</v>
      </c>
    </row>
    <row r="113" spans="1:14" x14ac:dyDescent="0.3">
      <c r="A113" s="15" t="s">
        <v>24</v>
      </c>
      <c r="B113" s="1">
        <v>1067391213.0814868</v>
      </c>
      <c r="C113" s="1" t="s">
        <v>52</v>
      </c>
      <c r="D113" s="1">
        <v>7777</v>
      </c>
      <c r="E113" s="1" t="s">
        <v>20</v>
      </c>
      <c r="F113" s="1"/>
      <c r="G113" s="1"/>
      <c r="H113" s="1"/>
      <c r="I113" s="1"/>
      <c r="J113" s="1" t="s">
        <v>37</v>
      </c>
      <c r="K113" s="1" t="s">
        <v>28</v>
      </c>
      <c r="L113" s="1">
        <v>182.86021615572042</v>
      </c>
      <c r="M113" s="4">
        <v>156480851</v>
      </c>
      <c r="N113" s="16">
        <v>43555</v>
      </c>
    </row>
    <row r="114" spans="1:14" x14ac:dyDescent="0.3">
      <c r="A114" s="15" t="s">
        <v>24</v>
      </c>
      <c r="B114" s="1">
        <v>301692363.85360706</v>
      </c>
      <c r="C114" s="1" t="s">
        <v>52</v>
      </c>
      <c r="D114" s="1">
        <v>7777</v>
      </c>
      <c r="E114" s="1" t="s">
        <v>16</v>
      </c>
      <c r="F114" s="1"/>
      <c r="G114" s="1"/>
      <c r="H114" s="1"/>
      <c r="I114" s="1"/>
      <c r="J114" s="1" t="s">
        <v>37</v>
      </c>
      <c r="K114" s="1" t="s">
        <v>19</v>
      </c>
      <c r="L114" s="1">
        <v>183.25910959023176</v>
      </c>
      <c r="M114" s="4">
        <v>165258860</v>
      </c>
      <c r="N114" s="16">
        <v>43524</v>
      </c>
    </row>
    <row r="115" spans="1:14" x14ac:dyDescent="0.3">
      <c r="A115" s="15" t="s">
        <v>24</v>
      </c>
      <c r="B115" s="1">
        <v>897804138.41574931</v>
      </c>
      <c r="C115" s="1" t="s">
        <v>52</v>
      </c>
      <c r="D115" s="1">
        <v>7777</v>
      </c>
      <c r="E115" s="1" t="s">
        <v>20</v>
      </c>
      <c r="F115" s="1"/>
      <c r="G115" s="1"/>
      <c r="H115" s="1"/>
      <c r="I115" s="1"/>
      <c r="J115" s="1" t="s">
        <v>37</v>
      </c>
      <c r="K115" s="1" t="s">
        <v>28</v>
      </c>
      <c r="L115" s="1">
        <v>182.89839916548843</v>
      </c>
      <c r="M115" s="4">
        <v>172472875</v>
      </c>
      <c r="N115" s="16">
        <v>43555</v>
      </c>
    </row>
    <row r="116" spans="1:14" x14ac:dyDescent="0.3">
      <c r="A116" s="15" t="s">
        <v>24</v>
      </c>
      <c r="B116" s="1">
        <v>703491331.89491129</v>
      </c>
      <c r="C116" s="1" t="s">
        <v>52</v>
      </c>
      <c r="D116" s="1">
        <v>7777</v>
      </c>
      <c r="E116" s="1" t="s">
        <v>20</v>
      </c>
      <c r="F116" s="1"/>
      <c r="G116" s="1"/>
      <c r="H116" s="1"/>
      <c r="I116" s="1"/>
      <c r="J116" s="1" t="s">
        <v>37</v>
      </c>
      <c r="K116" s="1" t="s">
        <v>28</v>
      </c>
      <c r="L116" s="1">
        <v>183.52253914691508</v>
      </c>
      <c r="M116" s="4">
        <v>179354816</v>
      </c>
      <c r="N116" s="16">
        <v>43524</v>
      </c>
    </row>
    <row r="117" spans="1:14" x14ac:dyDescent="0.3">
      <c r="A117" s="15" t="s">
        <v>24</v>
      </c>
      <c r="B117" s="1">
        <v>420968747.7479912</v>
      </c>
      <c r="C117" s="1" t="s">
        <v>52</v>
      </c>
      <c r="D117" s="1">
        <v>7777</v>
      </c>
      <c r="E117" s="1" t="s">
        <v>20</v>
      </c>
      <c r="F117" s="1"/>
      <c r="G117" s="1"/>
      <c r="H117" s="1"/>
      <c r="I117" s="1"/>
      <c r="J117" s="1" t="s">
        <v>37</v>
      </c>
      <c r="K117" s="1" t="s">
        <v>19</v>
      </c>
      <c r="L117" s="1">
        <v>183.27768349053559</v>
      </c>
      <c r="M117" s="4">
        <v>187007844</v>
      </c>
      <c r="N117" s="16">
        <v>43555</v>
      </c>
    </row>
    <row r="118" spans="1:14" x14ac:dyDescent="0.3">
      <c r="A118" s="15" t="s">
        <v>24</v>
      </c>
      <c r="B118" s="1">
        <v>384401370.04063964</v>
      </c>
      <c r="C118" s="1" t="s">
        <v>52</v>
      </c>
      <c r="D118" s="1">
        <v>7777</v>
      </c>
      <c r="E118" s="1" t="s">
        <v>20</v>
      </c>
      <c r="F118" s="1"/>
      <c r="G118" s="1"/>
      <c r="H118" s="1"/>
      <c r="I118" s="1"/>
      <c r="J118" s="1" t="s">
        <v>37</v>
      </c>
      <c r="K118" s="1" t="s">
        <v>19</v>
      </c>
      <c r="L118" s="1">
        <v>182.73124848107364</v>
      </c>
      <c r="M118" s="4">
        <v>191870264</v>
      </c>
      <c r="N118" s="16">
        <v>43524</v>
      </c>
    </row>
    <row r="119" spans="1:14" x14ac:dyDescent="0.3">
      <c r="A119" s="15" t="s">
        <v>24</v>
      </c>
      <c r="B119" s="1">
        <v>1103781434.8304901</v>
      </c>
      <c r="C119" s="1" t="s">
        <v>52</v>
      </c>
      <c r="D119" s="1">
        <v>7777</v>
      </c>
      <c r="E119" s="1" t="s">
        <v>20</v>
      </c>
      <c r="F119" s="1"/>
      <c r="G119" s="1"/>
      <c r="H119" s="1"/>
      <c r="I119" s="1"/>
      <c r="J119" s="1" t="s">
        <v>37</v>
      </c>
      <c r="K119" s="1" t="s">
        <v>28</v>
      </c>
      <c r="L119" s="1">
        <v>182.5600531549961</v>
      </c>
      <c r="M119" s="4">
        <v>197496937</v>
      </c>
      <c r="N119" s="16">
        <v>43524</v>
      </c>
    </row>
    <row r="120" spans="1:14" x14ac:dyDescent="0.3">
      <c r="A120" s="15" t="s">
        <v>24</v>
      </c>
      <c r="B120" s="1">
        <v>617340970.23284614</v>
      </c>
      <c r="C120" s="1" t="s">
        <v>52</v>
      </c>
      <c r="D120" s="1">
        <v>7777</v>
      </c>
      <c r="E120" s="1" t="s">
        <v>20</v>
      </c>
      <c r="F120" s="1"/>
      <c r="G120" s="1"/>
      <c r="H120" s="1"/>
      <c r="I120" s="1"/>
      <c r="J120" s="1" t="s">
        <v>37</v>
      </c>
      <c r="K120" s="1" t="s">
        <v>19</v>
      </c>
      <c r="L120" s="1">
        <v>183.69265465252465</v>
      </c>
      <c r="M120" s="4">
        <v>208426428</v>
      </c>
      <c r="N120" s="16">
        <v>43524</v>
      </c>
    </row>
    <row r="121" spans="1:14" x14ac:dyDescent="0.3">
      <c r="A121" s="15" t="s">
        <v>24</v>
      </c>
      <c r="B121" s="1">
        <v>644199645.46807623</v>
      </c>
      <c r="C121" s="1" t="s">
        <v>52</v>
      </c>
      <c r="D121" s="1">
        <v>7777</v>
      </c>
      <c r="E121" s="1" t="s">
        <v>20</v>
      </c>
      <c r="F121" s="1"/>
      <c r="G121" s="1"/>
      <c r="H121" s="1"/>
      <c r="I121" s="1"/>
      <c r="J121" s="1" t="s">
        <v>37</v>
      </c>
      <c r="K121" s="1" t="s">
        <v>19</v>
      </c>
      <c r="L121" s="1">
        <v>183.42766856911675</v>
      </c>
      <c r="M121" s="4">
        <v>208779859</v>
      </c>
      <c r="N121" s="16">
        <v>43555</v>
      </c>
    </row>
    <row r="122" spans="1:14" x14ac:dyDescent="0.3">
      <c r="A122" s="15" t="s">
        <v>24</v>
      </c>
      <c r="B122" s="1">
        <v>617532140.43277025</v>
      </c>
      <c r="C122" s="1" t="s">
        <v>52</v>
      </c>
      <c r="D122" s="1">
        <v>7777</v>
      </c>
      <c r="E122" s="1" t="s">
        <v>20</v>
      </c>
      <c r="F122" s="1"/>
      <c r="G122" s="1"/>
      <c r="H122" s="1"/>
      <c r="I122" s="1"/>
      <c r="J122" s="1" t="s">
        <v>37</v>
      </c>
      <c r="K122" s="1" t="s">
        <v>19</v>
      </c>
      <c r="L122" s="1">
        <v>-79.175391750379816</v>
      </c>
      <c r="M122" s="4">
        <v>221717864</v>
      </c>
      <c r="N122" s="16">
        <v>43555</v>
      </c>
    </row>
    <row r="123" spans="1:14" x14ac:dyDescent="0.3">
      <c r="A123" s="15" t="s">
        <v>24</v>
      </c>
      <c r="B123" s="1">
        <v>649440009.51120269</v>
      </c>
      <c r="C123" s="1" t="s">
        <v>52</v>
      </c>
      <c r="D123" s="1">
        <v>7777</v>
      </c>
      <c r="E123" s="1" t="s">
        <v>20</v>
      </c>
      <c r="F123" s="1"/>
      <c r="G123" s="1"/>
      <c r="H123" s="1"/>
      <c r="I123" s="1"/>
      <c r="J123" s="1" t="s">
        <v>37</v>
      </c>
      <c r="K123" s="1" t="s">
        <v>19</v>
      </c>
      <c r="L123" s="1">
        <v>182.52683396710668</v>
      </c>
      <c r="M123" s="4">
        <v>222024353</v>
      </c>
      <c r="N123" s="16">
        <v>43555</v>
      </c>
    </row>
    <row r="124" spans="1:14" x14ac:dyDescent="0.3">
      <c r="A124" s="15" t="s">
        <v>24</v>
      </c>
      <c r="B124" s="1">
        <v>792035462.69213748</v>
      </c>
      <c r="C124" s="1" t="s">
        <v>52</v>
      </c>
      <c r="D124" s="1">
        <v>7777</v>
      </c>
      <c r="E124" s="1" t="s">
        <v>20</v>
      </c>
      <c r="F124" s="1"/>
      <c r="G124" s="1"/>
      <c r="H124" s="1"/>
      <c r="I124" s="1"/>
      <c r="J124" s="1" t="s">
        <v>37</v>
      </c>
      <c r="K124" s="1" t="s">
        <v>28</v>
      </c>
      <c r="L124" s="1">
        <v>183.463933263657</v>
      </c>
      <c r="M124" s="4">
        <v>229172530</v>
      </c>
      <c r="N124" s="16">
        <v>43524</v>
      </c>
    </row>
    <row r="125" spans="1:14" x14ac:dyDescent="0.3">
      <c r="A125" s="15" t="s">
        <v>24</v>
      </c>
      <c r="B125" s="1">
        <v>267363564.74587741</v>
      </c>
      <c r="C125" s="1" t="s">
        <v>52</v>
      </c>
      <c r="D125" s="1">
        <v>7777</v>
      </c>
      <c r="E125" s="1" t="s">
        <v>20</v>
      </c>
      <c r="F125" s="1"/>
      <c r="G125" s="1"/>
      <c r="H125" s="1"/>
      <c r="I125" s="1"/>
      <c r="J125" s="1" t="s">
        <v>37</v>
      </c>
      <c r="K125" s="1" t="s">
        <v>19</v>
      </c>
      <c r="L125" s="1">
        <v>197.67327149623691</v>
      </c>
      <c r="M125" s="4">
        <v>234656062</v>
      </c>
      <c r="N125" s="16">
        <v>43555</v>
      </c>
    </row>
    <row r="126" spans="1:14" x14ac:dyDescent="0.3">
      <c r="A126" s="15" t="s">
        <v>24</v>
      </c>
      <c r="B126" s="1">
        <v>248697536.86847496</v>
      </c>
      <c r="C126" s="1" t="s">
        <v>52</v>
      </c>
      <c r="D126" s="1">
        <v>7777</v>
      </c>
      <c r="E126" s="1" t="s">
        <v>39</v>
      </c>
      <c r="F126" s="1"/>
      <c r="G126" s="1"/>
      <c r="H126" s="1"/>
      <c r="I126" s="1"/>
      <c r="J126" s="1" t="s">
        <v>37</v>
      </c>
      <c r="K126" s="1" t="s">
        <v>19</v>
      </c>
      <c r="L126" s="1">
        <v>185.11103772701074</v>
      </c>
      <c r="M126" s="4">
        <v>235743145</v>
      </c>
      <c r="N126" s="16">
        <v>43555</v>
      </c>
    </row>
    <row r="127" spans="1:14" x14ac:dyDescent="0.3">
      <c r="A127" s="15" t="s">
        <v>24</v>
      </c>
      <c r="B127" s="1">
        <v>1061124405.4022974</v>
      </c>
      <c r="C127" s="1" t="s">
        <v>52</v>
      </c>
      <c r="D127" s="1">
        <v>7777</v>
      </c>
      <c r="E127" s="1" t="s">
        <v>20</v>
      </c>
      <c r="F127" s="1"/>
      <c r="G127" s="1"/>
      <c r="H127" s="1"/>
      <c r="I127" s="1"/>
      <c r="J127" s="1" t="s">
        <v>37</v>
      </c>
      <c r="K127" s="1" t="s">
        <v>28</v>
      </c>
      <c r="L127" s="1">
        <v>182.39750900653186</v>
      </c>
      <c r="M127" s="4">
        <v>237613287</v>
      </c>
      <c r="N127" s="16">
        <v>43555</v>
      </c>
    </row>
    <row r="128" spans="1:14" x14ac:dyDescent="0.3">
      <c r="A128" s="15" t="s">
        <v>24</v>
      </c>
      <c r="B128" s="1">
        <v>518324425.26370978</v>
      </c>
      <c r="C128" s="1" t="s">
        <v>52</v>
      </c>
      <c r="D128" s="1">
        <v>7777</v>
      </c>
      <c r="E128" s="1" t="s">
        <v>20</v>
      </c>
      <c r="F128" s="1"/>
      <c r="G128" s="1"/>
      <c r="H128" s="1"/>
      <c r="I128" s="1"/>
      <c r="J128" s="1" t="s">
        <v>37</v>
      </c>
      <c r="K128" s="1" t="s">
        <v>19</v>
      </c>
      <c r="L128" s="1">
        <v>182.66217889467688</v>
      </c>
      <c r="M128" s="4">
        <v>267359285</v>
      </c>
      <c r="N128" s="16">
        <v>43555</v>
      </c>
    </row>
    <row r="129" spans="1:14" x14ac:dyDescent="0.3">
      <c r="A129" s="15" t="s">
        <v>24</v>
      </c>
      <c r="B129" s="1">
        <v>967362942.0768913</v>
      </c>
      <c r="C129" s="1" t="s">
        <v>52</v>
      </c>
      <c r="D129" s="1">
        <v>7777</v>
      </c>
      <c r="E129" s="1" t="s">
        <v>20</v>
      </c>
      <c r="F129" s="1"/>
      <c r="G129" s="1"/>
      <c r="H129" s="1"/>
      <c r="I129" s="1"/>
      <c r="J129" s="1" t="s">
        <v>37</v>
      </c>
      <c r="K129" s="1" t="s">
        <v>28</v>
      </c>
      <c r="L129" s="1">
        <v>182.76963105262811</v>
      </c>
      <c r="M129" s="4">
        <v>270753818</v>
      </c>
      <c r="N129" s="16">
        <v>43555</v>
      </c>
    </row>
    <row r="130" spans="1:14" x14ac:dyDescent="0.3">
      <c r="A130" s="15" t="s">
        <v>24</v>
      </c>
      <c r="B130" s="1">
        <v>890839930.9979527</v>
      </c>
      <c r="C130" s="1" t="s">
        <v>52</v>
      </c>
      <c r="D130" s="1">
        <v>7777</v>
      </c>
      <c r="E130" s="1" t="s">
        <v>20</v>
      </c>
      <c r="F130" s="1"/>
      <c r="G130" s="1"/>
      <c r="H130" s="1"/>
      <c r="I130" s="1"/>
      <c r="J130" s="1" t="s">
        <v>37</v>
      </c>
      <c r="K130" s="1" t="s">
        <v>28</v>
      </c>
      <c r="L130" s="1">
        <v>186.23528060678552</v>
      </c>
      <c r="M130" s="4">
        <v>277716440</v>
      </c>
      <c r="N130" s="16">
        <v>43555</v>
      </c>
    </row>
    <row r="131" spans="1:14" x14ac:dyDescent="0.3">
      <c r="A131" s="15" t="s">
        <v>24</v>
      </c>
      <c r="B131" s="1">
        <v>728945229.58763659</v>
      </c>
      <c r="C131" s="1" t="s">
        <v>52</v>
      </c>
      <c r="D131" s="1">
        <v>7777</v>
      </c>
      <c r="E131" s="1" t="s">
        <v>20</v>
      </c>
      <c r="F131" s="1"/>
      <c r="G131" s="1"/>
      <c r="H131" s="1"/>
      <c r="I131" s="1"/>
      <c r="J131" s="1" t="s">
        <v>37</v>
      </c>
      <c r="K131" s="1" t="s">
        <v>28</v>
      </c>
      <c r="L131" s="1">
        <v>184.71042511403348</v>
      </c>
      <c r="M131" s="4">
        <v>285827597</v>
      </c>
      <c r="N131" s="16">
        <v>43524</v>
      </c>
    </row>
    <row r="132" spans="1:14" x14ac:dyDescent="0.3">
      <c r="A132" s="15" t="s">
        <v>24</v>
      </c>
      <c r="B132" s="1">
        <v>672998600.40263116</v>
      </c>
      <c r="C132" s="1" t="s">
        <v>52</v>
      </c>
      <c r="D132" s="1">
        <v>7777</v>
      </c>
      <c r="E132" s="1" t="s">
        <v>20</v>
      </c>
      <c r="F132" s="1"/>
      <c r="G132" s="1"/>
      <c r="H132" s="1"/>
      <c r="I132" s="1"/>
      <c r="J132" s="1" t="s">
        <v>37</v>
      </c>
      <c r="K132" s="1" t="s">
        <v>19</v>
      </c>
      <c r="L132" s="1">
        <v>182.22601210756443</v>
      </c>
      <c r="M132" s="4">
        <v>292513247</v>
      </c>
      <c r="N132" s="16">
        <v>43555</v>
      </c>
    </row>
    <row r="133" spans="1:14" x14ac:dyDescent="0.3">
      <c r="A133" s="15" t="s">
        <v>24</v>
      </c>
      <c r="B133" s="1">
        <v>560016609.34716809</v>
      </c>
      <c r="C133" s="1" t="s">
        <v>52</v>
      </c>
      <c r="D133" s="1">
        <v>7777</v>
      </c>
      <c r="E133" s="1" t="s">
        <v>20</v>
      </c>
      <c r="F133" s="1"/>
      <c r="G133" s="1"/>
      <c r="H133" s="1"/>
      <c r="I133" s="1"/>
      <c r="J133" s="1" t="s">
        <v>18</v>
      </c>
      <c r="K133" s="1" t="s">
        <v>19</v>
      </c>
      <c r="L133" s="1">
        <v>182.75098436633871</v>
      </c>
      <c r="M133" s="4">
        <v>294991133</v>
      </c>
      <c r="N133" s="16">
        <v>43555</v>
      </c>
    </row>
    <row r="134" spans="1:14" x14ac:dyDescent="0.3">
      <c r="A134" s="15" t="s">
        <v>24</v>
      </c>
      <c r="B134" s="1">
        <v>634163126.08481538</v>
      </c>
      <c r="C134" s="1" t="s">
        <v>52</v>
      </c>
      <c r="D134" s="1">
        <v>7777</v>
      </c>
      <c r="E134" s="1" t="s">
        <v>20</v>
      </c>
      <c r="F134" s="1"/>
      <c r="G134" s="1"/>
      <c r="H134" s="1"/>
      <c r="I134" s="1"/>
      <c r="J134" s="1" t="s">
        <v>37</v>
      </c>
      <c r="K134" s="1" t="s">
        <v>19</v>
      </c>
      <c r="L134" s="1">
        <v>182.46056163720095</v>
      </c>
      <c r="M134" s="4">
        <v>297814772</v>
      </c>
      <c r="N134" s="16">
        <v>43555</v>
      </c>
    </row>
    <row r="135" spans="1:14" x14ac:dyDescent="0.3">
      <c r="A135" s="15" t="s">
        <v>24</v>
      </c>
      <c r="B135" s="1">
        <v>587588127.88585615</v>
      </c>
      <c r="C135" s="1" t="s">
        <v>52</v>
      </c>
      <c r="D135" s="1">
        <v>7777</v>
      </c>
      <c r="E135" s="1" t="s">
        <v>20</v>
      </c>
      <c r="F135" s="1"/>
      <c r="G135" s="1"/>
      <c r="H135" s="1"/>
      <c r="I135" s="1"/>
      <c r="J135" s="1" t="s">
        <v>37</v>
      </c>
      <c r="K135" s="1" t="s">
        <v>19</v>
      </c>
      <c r="L135" s="1">
        <v>189.76742251181602</v>
      </c>
      <c r="M135" s="4">
        <v>303367975</v>
      </c>
      <c r="N135" s="16">
        <v>43524</v>
      </c>
    </row>
    <row r="136" spans="1:14" x14ac:dyDescent="0.3">
      <c r="A136" s="15" t="s">
        <v>24</v>
      </c>
      <c r="B136" s="1">
        <v>1104093324.8053191</v>
      </c>
      <c r="C136" s="1" t="s">
        <v>52</v>
      </c>
      <c r="D136" s="1">
        <v>7777</v>
      </c>
      <c r="E136" s="1" t="s">
        <v>20</v>
      </c>
      <c r="F136" s="1"/>
      <c r="G136" s="1"/>
      <c r="H136" s="1"/>
      <c r="I136" s="1"/>
      <c r="J136" s="1" t="s">
        <v>37</v>
      </c>
      <c r="K136" s="1" t="s">
        <v>28</v>
      </c>
      <c r="L136" s="1">
        <v>182.13786340653786</v>
      </c>
      <c r="M136" s="4">
        <v>310209999</v>
      </c>
      <c r="N136" s="16">
        <v>43524</v>
      </c>
    </row>
    <row r="137" spans="1:14" x14ac:dyDescent="0.3">
      <c r="A137" s="15" t="s">
        <v>24</v>
      </c>
      <c r="B137" s="1">
        <v>497107548.1633364</v>
      </c>
      <c r="C137" s="1" t="s">
        <v>52</v>
      </c>
      <c r="D137" s="1">
        <v>7777</v>
      </c>
      <c r="E137" s="1" t="s">
        <v>20</v>
      </c>
      <c r="F137" s="1"/>
      <c r="G137" s="1"/>
      <c r="H137" s="1"/>
      <c r="I137" s="1"/>
      <c r="J137" s="1" t="s">
        <v>18</v>
      </c>
      <c r="K137" s="1" t="s">
        <v>19</v>
      </c>
      <c r="L137" s="1">
        <v>183.64830394980316</v>
      </c>
      <c r="M137" s="4">
        <v>319469529</v>
      </c>
      <c r="N137" s="16">
        <v>43555</v>
      </c>
    </row>
    <row r="138" spans="1:14" x14ac:dyDescent="0.3">
      <c r="A138" s="15" t="s">
        <v>24</v>
      </c>
      <c r="B138" s="1">
        <v>247898490.95383039</v>
      </c>
      <c r="C138" s="1" t="s">
        <v>52</v>
      </c>
      <c r="D138" s="1">
        <v>7777</v>
      </c>
      <c r="E138" s="1" t="s">
        <v>39</v>
      </c>
      <c r="F138" s="1"/>
      <c r="G138" s="1"/>
      <c r="H138" s="1"/>
      <c r="I138" s="1"/>
      <c r="J138" s="1" t="s">
        <v>37</v>
      </c>
      <c r="K138" s="1" t="s">
        <v>19</v>
      </c>
      <c r="L138" s="1">
        <v>182.56963161130363</v>
      </c>
      <c r="M138" s="4">
        <v>319629405</v>
      </c>
      <c r="N138" s="16">
        <v>43555</v>
      </c>
    </row>
    <row r="139" spans="1:14" x14ac:dyDescent="0.3">
      <c r="A139" s="15" t="s">
        <v>24</v>
      </c>
      <c r="B139" s="1">
        <v>196773646.52896291</v>
      </c>
      <c r="C139" s="1" t="s">
        <v>52</v>
      </c>
      <c r="D139" s="1">
        <v>7777</v>
      </c>
      <c r="E139" s="1" t="s">
        <v>20</v>
      </c>
      <c r="F139" s="1"/>
      <c r="G139" s="1"/>
      <c r="H139" s="1"/>
      <c r="I139" s="1"/>
      <c r="J139" s="1" t="s">
        <v>37</v>
      </c>
      <c r="K139" s="1" t="s">
        <v>19</v>
      </c>
      <c r="L139" s="1">
        <v>183.34925491998789</v>
      </c>
      <c r="M139" s="4">
        <v>352784794</v>
      </c>
      <c r="N139" s="16">
        <v>43524</v>
      </c>
    </row>
    <row r="140" spans="1:14" x14ac:dyDescent="0.3">
      <c r="A140" s="15" t="s">
        <v>24</v>
      </c>
      <c r="B140" s="1">
        <v>88994671.439517945</v>
      </c>
      <c r="C140" s="1" t="s">
        <v>52</v>
      </c>
      <c r="D140" s="1">
        <v>7777</v>
      </c>
      <c r="E140" s="1" t="s">
        <v>20</v>
      </c>
      <c r="F140" s="1"/>
      <c r="G140" s="1"/>
      <c r="H140" s="1"/>
      <c r="I140" s="1"/>
      <c r="J140" s="1" t="s">
        <v>37</v>
      </c>
      <c r="K140" s="1" t="s">
        <v>19</v>
      </c>
      <c r="L140" s="1">
        <v>4552.1847257902391</v>
      </c>
      <c r="M140" s="4">
        <v>487024560</v>
      </c>
      <c r="N140" s="16">
        <v>43555</v>
      </c>
    </row>
    <row r="141" spans="1:14" x14ac:dyDescent="0.3">
      <c r="A141" s="15" t="s">
        <v>24</v>
      </c>
      <c r="B141" s="1">
        <v>972011430.19633603</v>
      </c>
      <c r="C141" s="1" t="s">
        <v>52</v>
      </c>
      <c r="D141" s="1">
        <v>7777</v>
      </c>
      <c r="E141" s="1" t="s">
        <v>20</v>
      </c>
      <c r="F141" s="1"/>
      <c r="G141" s="1"/>
      <c r="H141" s="1"/>
      <c r="I141" s="1"/>
      <c r="J141" s="1" t="s">
        <v>37</v>
      </c>
      <c r="K141" s="1" t="s">
        <v>28</v>
      </c>
      <c r="L141" s="1">
        <v>182.64008440053641</v>
      </c>
      <c r="M141" s="4">
        <v>5240153</v>
      </c>
      <c r="N141" s="16">
        <v>43524</v>
      </c>
    </row>
    <row r="142" spans="1:14" x14ac:dyDescent="0.3">
      <c r="A142" s="15" t="s">
        <v>24</v>
      </c>
      <c r="B142" s="1">
        <v>879305766.39210057</v>
      </c>
      <c r="C142" s="1" t="s">
        <v>52</v>
      </c>
      <c r="D142" s="1">
        <v>7777</v>
      </c>
      <c r="E142" s="1" t="s">
        <v>16</v>
      </c>
      <c r="F142" s="1"/>
      <c r="G142" s="1"/>
      <c r="H142" s="1"/>
      <c r="I142" s="1"/>
      <c r="J142" s="1" t="s">
        <v>37</v>
      </c>
      <c r="K142" s="1" t="s">
        <v>28</v>
      </c>
      <c r="L142" s="1">
        <v>182.40766192387974</v>
      </c>
      <c r="M142" s="4">
        <v>13180279</v>
      </c>
      <c r="N142" s="16">
        <v>43524</v>
      </c>
    </row>
    <row r="143" spans="1:14" x14ac:dyDescent="0.3">
      <c r="A143" s="15" t="s">
        <v>24</v>
      </c>
      <c r="B143" s="1">
        <v>161918894.168479</v>
      </c>
      <c r="C143" s="1" t="s">
        <v>52</v>
      </c>
      <c r="D143" s="1">
        <v>7777</v>
      </c>
      <c r="E143" s="1" t="s">
        <v>20</v>
      </c>
      <c r="F143" s="1"/>
      <c r="G143" s="1"/>
      <c r="H143" s="1"/>
      <c r="I143" s="1"/>
      <c r="J143" s="1" t="s">
        <v>37</v>
      </c>
      <c r="K143" s="1" t="s">
        <v>19</v>
      </c>
      <c r="L143" s="1">
        <v>183.44546809961324</v>
      </c>
      <c r="M143" s="4">
        <v>66344632</v>
      </c>
      <c r="N143" s="16">
        <v>43524</v>
      </c>
    </row>
    <row r="144" spans="1:14" x14ac:dyDescent="0.3">
      <c r="A144" s="15" t="s">
        <v>24</v>
      </c>
      <c r="B144" s="1">
        <v>931472070.51001513</v>
      </c>
      <c r="C144" s="1" t="s">
        <v>52</v>
      </c>
      <c r="D144" s="1">
        <v>7777</v>
      </c>
      <c r="E144" s="1" t="s">
        <v>46</v>
      </c>
      <c r="F144" s="1"/>
      <c r="G144" s="1"/>
      <c r="H144" s="1"/>
      <c r="I144" s="1"/>
      <c r="J144" s="1" t="s">
        <v>37</v>
      </c>
      <c r="K144" s="1" t="s">
        <v>28</v>
      </c>
      <c r="L144" s="1">
        <v>184.46002954245412</v>
      </c>
      <c r="M144" s="4">
        <v>71422603</v>
      </c>
      <c r="N144" s="16">
        <v>43524</v>
      </c>
    </row>
    <row r="145" spans="1:14" x14ac:dyDescent="0.3">
      <c r="A145" s="15" t="s">
        <v>24</v>
      </c>
      <c r="B145" s="1">
        <v>337708111.26033217</v>
      </c>
      <c r="C145" s="1" t="s">
        <v>52</v>
      </c>
      <c r="D145" s="1">
        <v>7777</v>
      </c>
      <c r="E145" s="1" t="s">
        <v>46</v>
      </c>
      <c r="F145" s="1"/>
      <c r="G145" s="1"/>
      <c r="H145" s="1"/>
      <c r="I145" s="1"/>
      <c r="J145" s="1" t="s">
        <v>37</v>
      </c>
      <c r="K145" s="1" t="s">
        <v>19</v>
      </c>
      <c r="L145" s="1">
        <v>182.45170678557477</v>
      </c>
      <c r="M145" s="4">
        <v>105596262</v>
      </c>
      <c r="N145" s="16">
        <v>43524</v>
      </c>
    </row>
    <row r="146" spans="1:14" x14ac:dyDescent="0.3">
      <c r="A146" s="15" t="s">
        <v>24</v>
      </c>
      <c r="B146" s="1">
        <v>679958700.9548372</v>
      </c>
      <c r="C146" s="1" t="s">
        <v>52</v>
      </c>
      <c r="D146" s="1">
        <v>7777</v>
      </c>
      <c r="E146" s="1" t="s">
        <v>46</v>
      </c>
      <c r="F146" s="1"/>
      <c r="G146" s="1"/>
      <c r="H146" s="1"/>
      <c r="I146" s="1"/>
      <c r="J146" s="1" t="s">
        <v>37</v>
      </c>
      <c r="K146" s="1" t="s">
        <v>19</v>
      </c>
      <c r="L146" s="1">
        <v>185.13539643370061</v>
      </c>
      <c r="M146" s="4">
        <v>133141594</v>
      </c>
      <c r="N146" s="16">
        <v>43524</v>
      </c>
    </row>
    <row r="147" spans="1:14" x14ac:dyDescent="0.3">
      <c r="A147" s="15" t="s">
        <v>24</v>
      </c>
      <c r="B147" s="1">
        <v>480530731.72648883</v>
      </c>
      <c r="C147" s="1" t="s">
        <v>52</v>
      </c>
      <c r="D147" s="1">
        <v>7777</v>
      </c>
      <c r="E147" s="1" t="s">
        <v>39</v>
      </c>
      <c r="F147" s="1"/>
      <c r="G147" s="1"/>
      <c r="H147" s="1"/>
      <c r="I147" s="1"/>
      <c r="J147" s="1" t="s">
        <v>37</v>
      </c>
      <c r="K147" s="1" t="s">
        <v>19</v>
      </c>
      <c r="L147" s="1">
        <v>183.04922319796381</v>
      </c>
      <c r="M147" s="4">
        <v>140235891</v>
      </c>
      <c r="N147" s="16">
        <v>43524</v>
      </c>
    </row>
    <row r="148" spans="1:14" x14ac:dyDescent="0.3">
      <c r="A148" s="15" t="s">
        <v>24</v>
      </c>
      <c r="B148" s="1">
        <v>1069210801.8400147</v>
      </c>
      <c r="C148" s="1" t="s">
        <v>52</v>
      </c>
      <c r="D148" s="1">
        <v>6666</v>
      </c>
      <c r="E148" s="1" t="s">
        <v>46</v>
      </c>
      <c r="F148" s="1"/>
      <c r="G148" s="1"/>
      <c r="H148" s="1"/>
      <c r="I148" s="1"/>
      <c r="J148" s="1" t="s">
        <v>37</v>
      </c>
      <c r="K148" s="1" t="s">
        <v>28</v>
      </c>
      <c r="L148" s="1">
        <v>183.04465291218096</v>
      </c>
      <c r="M148" s="4">
        <v>160500293</v>
      </c>
      <c r="N148" s="16">
        <v>43524</v>
      </c>
    </row>
    <row r="149" spans="1:14" x14ac:dyDescent="0.3">
      <c r="A149" s="15" t="s">
        <v>24</v>
      </c>
      <c r="B149" s="1">
        <v>974451638.87207139</v>
      </c>
      <c r="C149" s="1" t="s">
        <v>52</v>
      </c>
      <c r="D149" s="1">
        <v>7777</v>
      </c>
      <c r="E149" s="1" t="s">
        <v>20</v>
      </c>
      <c r="F149" s="1"/>
      <c r="G149" s="1"/>
      <c r="H149" s="1"/>
      <c r="I149" s="1"/>
      <c r="J149" s="1" t="s">
        <v>37</v>
      </c>
      <c r="K149" s="1" t="s">
        <v>28</v>
      </c>
      <c r="L149" s="1">
        <v>183.41534330136258</v>
      </c>
      <c r="M149" s="4">
        <v>175662864</v>
      </c>
      <c r="N149" s="16">
        <v>43524</v>
      </c>
    </row>
    <row r="150" spans="1:14" x14ac:dyDescent="0.3">
      <c r="A150" s="15" t="s">
        <v>24</v>
      </c>
      <c r="B150" s="1">
        <v>791729554.48506927</v>
      </c>
      <c r="C150" s="1" t="s">
        <v>52</v>
      </c>
      <c r="D150" s="1">
        <v>7777</v>
      </c>
      <c r="E150" s="1" t="s">
        <v>46</v>
      </c>
      <c r="F150" s="1"/>
      <c r="G150" s="1"/>
      <c r="H150" s="1"/>
      <c r="I150" s="1"/>
      <c r="J150" s="1" t="s">
        <v>37</v>
      </c>
      <c r="K150" s="1" t="s">
        <v>28</v>
      </c>
      <c r="L150" s="1">
        <v>182.89072201453709</v>
      </c>
      <c r="M150" s="4">
        <v>200168295</v>
      </c>
      <c r="N150" s="16">
        <v>43524</v>
      </c>
    </row>
    <row r="151" spans="1:14" x14ac:dyDescent="0.3">
      <c r="A151" s="15" t="s">
        <v>24</v>
      </c>
      <c r="B151" s="1">
        <v>308071361.81981593</v>
      </c>
      <c r="C151" s="1" t="s">
        <v>52</v>
      </c>
      <c r="D151" s="1">
        <v>7777</v>
      </c>
      <c r="E151" s="1" t="s">
        <v>16</v>
      </c>
      <c r="F151" s="1"/>
      <c r="G151" s="1"/>
      <c r="H151" s="1"/>
      <c r="I151" s="1"/>
      <c r="J151" s="1" t="s">
        <v>37</v>
      </c>
      <c r="K151" s="1" t="s">
        <v>19</v>
      </c>
      <c r="L151" s="1">
        <v>182.32384566994102</v>
      </c>
      <c r="M151" s="4">
        <v>210655721</v>
      </c>
      <c r="N151" s="16">
        <v>43524</v>
      </c>
    </row>
    <row r="152" spans="1:14" x14ac:dyDescent="0.3">
      <c r="A152" s="15" t="s">
        <v>24</v>
      </c>
      <c r="B152" s="1">
        <v>153787492.57921261</v>
      </c>
      <c r="C152" s="1" t="s">
        <v>52</v>
      </c>
      <c r="D152" s="1">
        <v>7777</v>
      </c>
      <c r="E152" s="1" t="s">
        <v>20</v>
      </c>
      <c r="F152" s="1"/>
      <c r="G152" s="1"/>
      <c r="H152" s="1"/>
      <c r="I152" s="1"/>
      <c r="J152" s="1" t="s">
        <v>37</v>
      </c>
      <c r="K152" s="1" t="s">
        <v>19</v>
      </c>
      <c r="L152" s="1">
        <v>183.60649156220734</v>
      </c>
      <c r="M152" s="4">
        <v>233158149</v>
      </c>
      <c r="N152" s="16">
        <v>43524</v>
      </c>
    </row>
    <row r="153" spans="1:14" x14ac:dyDescent="0.3">
      <c r="A153" s="15" t="s">
        <v>24</v>
      </c>
      <c r="B153" s="1">
        <v>685493539.63892245</v>
      </c>
      <c r="C153" s="1" t="s">
        <v>52</v>
      </c>
      <c r="D153" s="1">
        <v>7777</v>
      </c>
      <c r="E153" s="1" t="s">
        <v>46</v>
      </c>
      <c r="F153" s="1"/>
      <c r="G153" s="1"/>
      <c r="H153" s="1"/>
      <c r="I153" s="1"/>
      <c r="J153" s="1" t="s">
        <v>37</v>
      </c>
      <c r="K153" s="1" t="s">
        <v>19</v>
      </c>
      <c r="L153" s="1">
        <v>182.79004781467034</v>
      </c>
      <c r="M153" s="4">
        <v>239395039</v>
      </c>
      <c r="N153" s="16">
        <v>43524</v>
      </c>
    </row>
    <row r="154" spans="1:14" x14ac:dyDescent="0.3">
      <c r="A154" s="15" t="s">
        <v>24</v>
      </c>
      <c r="B154" s="1">
        <v>540372439.58908927</v>
      </c>
      <c r="C154" s="1" t="s">
        <v>52</v>
      </c>
      <c r="D154" s="1">
        <v>7777</v>
      </c>
      <c r="E154" s="1" t="s">
        <v>20</v>
      </c>
      <c r="F154" s="1"/>
      <c r="G154" s="1"/>
      <c r="H154" s="1"/>
      <c r="I154" s="1"/>
      <c r="J154" s="1" t="s">
        <v>37</v>
      </c>
      <c r="K154" s="1" t="s">
        <v>19</v>
      </c>
      <c r="L154" s="1">
        <v>143.55305212963637</v>
      </c>
      <c r="M154" s="4">
        <v>256342538</v>
      </c>
      <c r="N154" s="16">
        <v>43524</v>
      </c>
    </row>
    <row r="155" spans="1:14" x14ac:dyDescent="0.3">
      <c r="A155" s="15" t="s">
        <v>24</v>
      </c>
      <c r="B155" s="1">
        <v>1165567030.8470786</v>
      </c>
      <c r="C155" s="1" t="s">
        <v>52</v>
      </c>
      <c r="D155" s="1">
        <v>7777</v>
      </c>
      <c r="E155" s="1" t="s">
        <v>46</v>
      </c>
      <c r="F155" s="1"/>
      <c r="G155" s="1"/>
      <c r="H155" s="1"/>
      <c r="I155" s="1"/>
      <c r="J155" s="1" t="s">
        <v>37</v>
      </c>
      <c r="K155" s="1" t="s">
        <v>28</v>
      </c>
      <c r="L155" s="1">
        <v>182.35042215919151</v>
      </c>
      <c r="M155" s="4">
        <v>268250059</v>
      </c>
      <c r="N155" s="16">
        <v>43524</v>
      </c>
    </row>
    <row r="156" spans="1:14" x14ac:dyDescent="0.3">
      <c r="A156" s="15" t="s">
        <v>24</v>
      </c>
      <c r="B156" s="1">
        <v>255218929.54218149</v>
      </c>
      <c r="C156" s="1" t="s">
        <v>52</v>
      </c>
      <c r="D156" s="1">
        <v>7777</v>
      </c>
      <c r="E156" s="1" t="s">
        <v>46</v>
      </c>
      <c r="F156" s="1"/>
      <c r="G156" s="1"/>
      <c r="H156" s="1"/>
      <c r="I156" s="1"/>
      <c r="J156" s="1" t="s">
        <v>37</v>
      </c>
      <c r="K156" s="1" t="s">
        <v>19</v>
      </c>
      <c r="L156" s="1">
        <v>181.87965019168459</v>
      </c>
      <c r="M156" s="4">
        <v>273689290</v>
      </c>
      <c r="N156" s="16">
        <v>43524</v>
      </c>
    </row>
    <row r="157" spans="1:14" x14ac:dyDescent="0.3">
      <c r="A157" s="15" t="s">
        <v>24</v>
      </c>
      <c r="B157" s="1">
        <v>38357367.433202304</v>
      </c>
      <c r="C157" s="1" t="s">
        <v>52</v>
      </c>
      <c r="D157" s="1">
        <v>7777</v>
      </c>
      <c r="E157" s="1" t="s">
        <v>46</v>
      </c>
      <c r="F157" s="1"/>
      <c r="G157" s="1"/>
      <c r="H157" s="1"/>
      <c r="I157" s="1"/>
      <c r="J157" s="1" t="s">
        <v>37</v>
      </c>
      <c r="K157" s="1" t="s">
        <v>19</v>
      </c>
      <c r="L157" s="1">
        <v>183.29311843772925</v>
      </c>
      <c r="M157" s="4">
        <v>276720341</v>
      </c>
      <c r="N157" s="16">
        <v>43524</v>
      </c>
    </row>
    <row r="158" spans="1:14" x14ac:dyDescent="0.3">
      <c r="A158" s="15" t="s">
        <v>24</v>
      </c>
      <c r="B158" s="1">
        <v>792870479.23516619</v>
      </c>
      <c r="C158" s="1" t="s">
        <v>52</v>
      </c>
      <c r="D158" s="1">
        <v>7777</v>
      </c>
      <c r="E158" s="1" t="s">
        <v>46</v>
      </c>
      <c r="F158" s="1"/>
      <c r="G158" s="1"/>
      <c r="H158" s="1"/>
      <c r="I158" s="1"/>
      <c r="J158" s="1" t="s">
        <v>37</v>
      </c>
      <c r="K158" s="1" t="s">
        <v>28</v>
      </c>
      <c r="L158" s="1">
        <v>182.5254102503352</v>
      </c>
      <c r="M158" s="4">
        <v>287437781</v>
      </c>
      <c r="N158" s="16">
        <v>43524</v>
      </c>
    </row>
    <row r="159" spans="1:14" x14ac:dyDescent="0.3">
      <c r="A159" s="15" t="s">
        <v>24</v>
      </c>
      <c r="B159" s="1">
        <v>1203393885.2936354</v>
      </c>
      <c r="C159" s="1" t="s">
        <v>52</v>
      </c>
      <c r="D159" s="1">
        <v>7777</v>
      </c>
      <c r="E159" s="1" t="s">
        <v>20</v>
      </c>
      <c r="F159" s="1"/>
      <c r="G159" s="1"/>
      <c r="H159" s="1"/>
      <c r="I159" s="1"/>
      <c r="J159" s="1" t="s">
        <v>37</v>
      </c>
      <c r="K159" s="1" t="s">
        <v>28</v>
      </c>
      <c r="L159" s="1">
        <v>182.95393252947949</v>
      </c>
      <c r="M159" s="4">
        <v>288449612</v>
      </c>
      <c r="N159" s="16">
        <v>43524</v>
      </c>
    </row>
    <row r="160" spans="1:14" x14ac:dyDescent="0.3">
      <c r="A160" s="15" t="s">
        <v>24</v>
      </c>
      <c r="B160" s="1">
        <v>126158024.46368521</v>
      </c>
      <c r="C160" s="1" t="s">
        <v>52</v>
      </c>
      <c r="D160" s="1">
        <v>7777</v>
      </c>
      <c r="E160" s="1" t="s">
        <v>46</v>
      </c>
      <c r="F160" s="1"/>
      <c r="G160" s="1"/>
      <c r="H160" s="1"/>
      <c r="I160" s="1"/>
      <c r="J160" s="1" t="s">
        <v>37</v>
      </c>
      <c r="K160" s="1" t="s">
        <v>19</v>
      </c>
      <c r="L160" s="1">
        <v>186.25963860980255</v>
      </c>
      <c r="M160" s="4">
        <v>294241145</v>
      </c>
      <c r="N160" s="16">
        <v>43524</v>
      </c>
    </row>
    <row r="161" spans="1:14" x14ac:dyDescent="0.3">
      <c r="A161" s="15" t="s">
        <v>24</v>
      </c>
      <c r="B161" s="1">
        <v>133454244.52082254</v>
      </c>
      <c r="C161" s="1" t="s">
        <v>52</v>
      </c>
      <c r="D161" s="1">
        <v>7777</v>
      </c>
      <c r="E161" s="1" t="s">
        <v>46</v>
      </c>
      <c r="F161" s="1"/>
      <c r="G161" s="1"/>
      <c r="H161" s="1"/>
      <c r="I161" s="1"/>
      <c r="J161" s="1" t="s">
        <v>37</v>
      </c>
      <c r="K161" s="1" t="s">
        <v>19</v>
      </c>
      <c r="L161" s="1">
        <v>185.09568996987889</v>
      </c>
      <c r="M161" s="4">
        <v>310364472</v>
      </c>
      <c r="N161" s="16">
        <v>43524</v>
      </c>
    </row>
    <row r="162" spans="1:14" x14ac:dyDescent="0.3">
      <c r="A162" s="15" t="s">
        <v>24</v>
      </c>
      <c r="B162" s="1">
        <v>920349775.03141654</v>
      </c>
      <c r="C162" s="1" t="s">
        <v>52</v>
      </c>
      <c r="D162" s="1">
        <v>7777</v>
      </c>
      <c r="E162" s="1" t="s">
        <v>20</v>
      </c>
      <c r="F162" s="1"/>
      <c r="G162" s="1"/>
      <c r="H162" s="1"/>
      <c r="I162" s="1"/>
      <c r="J162" s="1" t="s">
        <v>37</v>
      </c>
      <c r="K162" s="1" t="s">
        <v>28</v>
      </c>
      <c r="L162" s="1">
        <v>183.24912589705704</v>
      </c>
      <c r="M162" s="4">
        <v>322472166</v>
      </c>
      <c r="N162" s="16">
        <v>43524</v>
      </c>
    </row>
    <row r="163" spans="1:14" x14ac:dyDescent="0.3">
      <c r="A163" s="15" t="s">
        <v>24</v>
      </c>
      <c r="B163" s="1">
        <v>270592583.79959673</v>
      </c>
      <c r="C163" s="1" t="s">
        <v>52</v>
      </c>
      <c r="D163" s="1">
        <v>7777</v>
      </c>
      <c r="E163" s="1" t="s">
        <v>46</v>
      </c>
      <c r="F163" s="1"/>
      <c r="G163" s="1"/>
      <c r="H163" s="1"/>
      <c r="I163" s="1"/>
      <c r="J163" s="1" t="s">
        <v>37</v>
      </c>
      <c r="K163" s="1" t="s">
        <v>19</v>
      </c>
      <c r="L163" s="1">
        <v>183.09708275395386</v>
      </c>
      <c r="M163" s="4">
        <v>324313770</v>
      </c>
      <c r="N163" s="16">
        <v>43524</v>
      </c>
    </row>
    <row r="164" spans="1:14" x14ac:dyDescent="0.3">
      <c r="A164" s="15" t="s">
        <v>24</v>
      </c>
      <c r="B164" s="1">
        <v>1274859253.2008045</v>
      </c>
      <c r="C164" s="1" t="s">
        <v>52</v>
      </c>
      <c r="D164" s="1">
        <v>7777</v>
      </c>
      <c r="E164" s="1" t="s">
        <v>20</v>
      </c>
      <c r="F164" s="1"/>
      <c r="G164" s="1"/>
      <c r="H164" s="1"/>
      <c r="I164" s="1"/>
      <c r="J164" s="1" t="s">
        <v>37</v>
      </c>
      <c r="K164" s="1" t="s">
        <v>28</v>
      </c>
      <c r="L164" s="1">
        <v>185.54077317622063</v>
      </c>
      <c r="M164" s="4">
        <v>344598164</v>
      </c>
      <c r="N164" s="16">
        <v>43524</v>
      </c>
    </row>
    <row r="165" spans="1:14" x14ac:dyDescent="0.3">
      <c r="A165" s="15" t="s">
        <v>24</v>
      </c>
      <c r="B165" s="1">
        <v>202288856.43685189</v>
      </c>
      <c r="C165" s="1" t="s">
        <v>52</v>
      </c>
      <c r="D165" s="1">
        <v>8999</v>
      </c>
      <c r="E165" s="1" t="s">
        <v>46</v>
      </c>
      <c r="F165" s="1"/>
      <c r="G165" s="1"/>
      <c r="H165" s="1"/>
      <c r="I165" s="1"/>
      <c r="J165" s="1" t="s">
        <v>37</v>
      </c>
      <c r="K165" s="1" t="s">
        <v>19</v>
      </c>
      <c r="L165" s="1">
        <v>182.52450162041967</v>
      </c>
      <c r="M165" s="4">
        <v>346828485</v>
      </c>
      <c r="N165" s="16">
        <v>43524</v>
      </c>
    </row>
    <row r="166" spans="1:14" x14ac:dyDescent="0.3">
      <c r="A166" s="15" t="s">
        <v>24</v>
      </c>
      <c r="B166" s="1">
        <v>1145784016.0454144</v>
      </c>
      <c r="C166" s="1" t="s">
        <v>45</v>
      </c>
      <c r="D166" s="1">
        <v>5610</v>
      </c>
      <c r="E166" s="1" t="s">
        <v>20</v>
      </c>
      <c r="F166" s="1"/>
      <c r="G166" s="1"/>
      <c r="H166" s="1" t="s">
        <v>53</v>
      </c>
      <c r="I166" s="1"/>
      <c r="J166" s="1" t="s">
        <v>37</v>
      </c>
      <c r="K166" s="1" t="s">
        <v>28</v>
      </c>
      <c r="L166" s="1">
        <v>518.53604103662678</v>
      </c>
      <c r="M166" s="4">
        <v>1094009352</v>
      </c>
      <c r="N166" s="16">
        <v>43555</v>
      </c>
    </row>
    <row r="167" spans="1:14" x14ac:dyDescent="0.3">
      <c r="A167" s="15" t="s">
        <v>24</v>
      </c>
      <c r="B167" s="1">
        <v>479305793.410891</v>
      </c>
      <c r="C167" s="1" t="s">
        <v>45</v>
      </c>
      <c r="D167" s="1">
        <v>5610</v>
      </c>
      <c r="E167" s="1" t="s">
        <v>39</v>
      </c>
      <c r="F167" s="1"/>
      <c r="G167" s="1"/>
      <c r="H167" s="1" t="s">
        <v>53</v>
      </c>
      <c r="I167" s="1"/>
      <c r="J167" s="1" t="s">
        <v>37</v>
      </c>
      <c r="K167" s="1" t="s">
        <v>19</v>
      </c>
      <c r="L167" s="1">
        <v>267.36518880285774</v>
      </c>
      <c r="M167" s="4">
        <v>5100331160</v>
      </c>
      <c r="N167" s="16">
        <v>43555</v>
      </c>
    </row>
    <row r="168" spans="1:14" x14ac:dyDescent="0.3">
      <c r="A168" s="15" t="s">
        <v>14</v>
      </c>
      <c r="B168" s="1">
        <v>3691788.3626332721</v>
      </c>
      <c r="C168" s="1" t="s">
        <v>54</v>
      </c>
      <c r="D168" s="1">
        <v>8890</v>
      </c>
      <c r="E168" s="1" t="s">
        <v>20</v>
      </c>
      <c r="F168" s="1"/>
      <c r="G168" s="1"/>
      <c r="H168" s="1"/>
      <c r="I168" s="1"/>
      <c r="J168" s="1" t="s">
        <v>37</v>
      </c>
      <c r="K168" s="1" t="s">
        <v>19</v>
      </c>
      <c r="L168" s="1">
        <v>6231.4274520542722</v>
      </c>
      <c r="M168" s="4"/>
      <c r="N168" s="16">
        <v>43555</v>
      </c>
    </row>
    <row r="169" spans="1:14" x14ac:dyDescent="0.3">
      <c r="A169" s="15" t="s">
        <v>14</v>
      </c>
      <c r="B169" s="1">
        <v>3691788.3626332721</v>
      </c>
      <c r="C169" s="1" t="s">
        <v>54</v>
      </c>
      <c r="D169" s="1">
        <v>8890</v>
      </c>
      <c r="E169" s="1" t="s">
        <v>20</v>
      </c>
      <c r="F169" s="1"/>
      <c r="G169" s="1"/>
      <c r="H169" s="1"/>
      <c r="I169" s="1"/>
      <c r="J169" s="1" t="s">
        <v>37</v>
      </c>
      <c r="K169" s="1" t="s">
        <v>19</v>
      </c>
      <c r="L169" s="1">
        <v>535.43532002779284</v>
      </c>
      <c r="M169" s="4"/>
      <c r="N169" s="16">
        <v>43555</v>
      </c>
    </row>
    <row r="170" spans="1:14" x14ac:dyDescent="0.3">
      <c r="A170" s="15" t="s">
        <v>14</v>
      </c>
      <c r="B170" s="1">
        <v>3691788.3626332721</v>
      </c>
      <c r="C170" s="1" t="s">
        <v>54</v>
      </c>
      <c r="D170" s="1">
        <v>8890</v>
      </c>
      <c r="E170" s="1" t="s">
        <v>55</v>
      </c>
      <c r="F170" s="1"/>
      <c r="G170" s="1"/>
      <c r="H170" s="1"/>
      <c r="I170" s="1"/>
      <c r="J170" s="1" t="s">
        <v>37</v>
      </c>
      <c r="K170" s="1" t="s">
        <v>19</v>
      </c>
      <c r="L170" s="1">
        <v>624.32996440952456</v>
      </c>
      <c r="M170" s="4"/>
      <c r="N170" s="16">
        <v>43555</v>
      </c>
    </row>
    <row r="171" spans="1:14" x14ac:dyDescent="0.3">
      <c r="A171" s="15" t="s">
        <v>14</v>
      </c>
      <c r="B171" s="1">
        <v>3691788.3626332721</v>
      </c>
      <c r="C171" s="1" t="s">
        <v>54</v>
      </c>
      <c r="D171" s="1">
        <v>8890</v>
      </c>
      <c r="E171" s="1" t="s">
        <v>55</v>
      </c>
      <c r="F171" s="1"/>
      <c r="G171" s="1"/>
      <c r="H171" s="1"/>
      <c r="I171" s="1"/>
      <c r="J171" s="1" t="s">
        <v>37</v>
      </c>
      <c r="K171" s="1" t="s">
        <v>19</v>
      </c>
      <c r="L171" s="1">
        <v>13173.213934971072</v>
      </c>
      <c r="M171" s="4"/>
      <c r="N171" s="16">
        <v>43555</v>
      </c>
    </row>
    <row r="172" spans="1:14" x14ac:dyDescent="0.3">
      <c r="A172" s="15" t="s">
        <v>24</v>
      </c>
      <c r="B172" s="1">
        <v>1136471806.1949997</v>
      </c>
      <c r="C172" s="1" t="s">
        <v>52</v>
      </c>
      <c r="D172" s="1">
        <v>7779</v>
      </c>
      <c r="E172" s="1" t="s">
        <v>55</v>
      </c>
      <c r="F172" s="1"/>
      <c r="G172" s="1"/>
      <c r="H172" s="1"/>
      <c r="I172" s="1"/>
      <c r="J172" s="1" t="s">
        <v>37</v>
      </c>
      <c r="K172" s="1" t="s">
        <v>28</v>
      </c>
      <c r="L172" s="1">
        <v>610.89107411439386</v>
      </c>
      <c r="M172" s="4">
        <v>1907612</v>
      </c>
      <c r="N172" s="16">
        <v>43555</v>
      </c>
    </row>
    <row r="173" spans="1:14" x14ac:dyDescent="0.3">
      <c r="A173" s="15" t="s">
        <v>56</v>
      </c>
      <c r="B173" s="1">
        <v>4710200.6610626373</v>
      </c>
      <c r="C173" s="1" t="s">
        <v>57</v>
      </c>
      <c r="D173" s="1">
        <v>7777</v>
      </c>
      <c r="E173" s="1" t="s">
        <v>16</v>
      </c>
      <c r="F173" s="1"/>
      <c r="G173" s="1"/>
      <c r="H173" s="1"/>
      <c r="I173" s="1"/>
      <c r="J173" s="1" t="s">
        <v>37</v>
      </c>
      <c r="K173" s="1" t="s">
        <v>19</v>
      </c>
      <c r="L173" s="1">
        <v>86.489801627503184</v>
      </c>
      <c r="M173" s="4"/>
      <c r="N173" s="16">
        <v>43555</v>
      </c>
    </row>
    <row r="174" spans="1:14" x14ac:dyDescent="0.3">
      <c r="A174" s="15" t="s">
        <v>56</v>
      </c>
      <c r="B174" s="1">
        <v>4710200.6610626373</v>
      </c>
      <c r="C174" s="1" t="s">
        <v>57</v>
      </c>
      <c r="D174" s="1">
        <v>6666</v>
      </c>
      <c r="E174" s="1" t="s">
        <v>16</v>
      </c>
      <c r="F174" s="1"/>
      <c r="G174" s="1"/>
      <c r="H174" s="1"/>
      <c r="I174" s="1"/>
      <c r="J174" s="1" t="s">
        <v>37</v>
      </c>
      <c r="K174" s="1" t="s">
        <v>19</v>
      </c>
      <c r="L174" s="1">
        <v>394.73266383017182</v>
      </c>
      <c r="M174" s="4"/>
      <c r="N174" s="16">
        <v>43555</v>
      </c>
    </row>
    <row r="175" spans="1:14" x14ac:dyDescent="0.3">
      <c r="A175" s="15" t="s">
        <v>24</v>
      </c>
      <c r="B175" s="1">
        <v>186891047.51463428</v>
      </c>
      <c r="C175" s="1" t="s">
        <v>45</v>
      </c>
      <c r="D175" s="1">
        <v>9890</v>
      </c>
      <c r="E175" s="1" t="s">
        <v>20</v>
      </c>
      <c r="F175" s="1"/>
      <c r="G175" s="1"/>
      <c r="H175" s="1"/>
      <c r="I175" s="1"/>
      <c r="J175" s="1" t="s">
        <v>37</v>
      </c>
      <c r="K175" s="1" t="s">
        <v>19</v>
      </c>
      <c r="L175" s="1">
        <v>-135.16947769299847</v>
      </c>
      <c r="M175" s="4">
        <v>159464739</v>
      </c>
      <c r="N175" s="16">
        <v>43555</v>
      </c>
    </row>
    <row r="176" spans="1:14" x14ac:dyDescent="0.3">
      <c r="A176" s="15" t="s">
        <v>24</v>
      </c>
      <c r="B176" s="1">
        <v>1159844039.5142252</v>
      </c>
      <c r="C176" s="1" t="s">
        <v>45</v>
      </c>
      <c r="D176" s="1">
        <v>9890</v>
      </c>
      <c r="E176" s="1" t="s">
        <v>20</v>
      </c>
      <c r="F176" s="1"/>
      <c r="G176" s="1"/>
      <c r="H176" s="1"/>
      <c r="I176" s="1"/>
      <c r="J176" s="1" t="s">
        <v>37</v>
      </c>
      <c r="K176" s="1" t="s">
        <v>28</v>
      </c>
      <c r="L176" s="1">
        <v>557.62567250514644</v>
      </c>
      <c r="M176" s="4">
        <v>232234362</v>
      </c>
      <c r="N176" s="16">
        <v>43555</v>
      </c>
    </row>
    <row r="177" spans="1:14" x14ac:dyDescent="0.3">
      <c r="A177" s="15" t="s">
        <v>24</v>
      </c>
      <c r="B177" s="1">
        <v>788334032.01127982</v>
      </c>
      <c r="C177" s="1" t="s">
        <v>45</v>
      </c>
      <c r="D177" s="1">
        <v>9890</v>
      </c>
      <c r="E177" s="1" t="s">
        <v>20</v>
      </c>
      <c r="F177" s="1"/>
      <c r="G177" s="1"/>
      <c r="H177" s="1"/>
      <c r="I177" s="1"/>
      <c r="J177" s="1" t="s">
        <v>37</v>
      </c>
      <c r="K177" s="1" t="s">
        <v>28</v>
      </c>
      <c r="L177" s="1">
        <v>740.1839166063944</v>
      </c>
      <c r="M177" s="4">
        <v>304140126</v>
      </c>
      <c r="N177" s="16">
        <v>43555</v>
      </c>
    </row>
    <row r="178" spans="1:14" x14ac:dyDescent="0.3">
      <c r="A178" s="15" t="s">
        <v>24</v>
      </c>
      <c r="B178" s="1">
        <v>563543720.38754344</v>
      </c>
      <c r="C178" s="1" t="s">
        <v>45</v>
      </c>
      <c r="D178" s="1">
        <v>9890</v>
      </c>
      <c r="E178" s="1" t="s">
        <v>20</v>
      </c>
      <c r="F178" s="1"/>
      <c r="G178" s="1"/>
      <c r="H178" s="1"/>
      <c r="I178" s="1"/>
      <c r="J178" s="1" t="s">
        <v>37</v>
      </c>
      <c r="K178" s="1" t="s">
        <v>19</v>
      </c>
      <c r="L178" s="1">
        <v>165.50849500853195</v>
      </c>
      <c r="M178" s="4">
        <v>312934234</v>
      </c>
      <c r="N178" s="16">
        <v>43555</v>
      </c>
    </row>
    <row r="179" spans="1:14" x14ac:dyDescent="0.3">
      <c r="A179" s="15" t="s">
        <v>24</v>
      </c>
      <c r="B179" s="1">
        <v>378346294.96443617</v>
      </c>
      <c r="C179" s="1" t="s">
        <v>45</v>
      </c>
      <c r="D179" s="1">
        <v>9890</v>
      </c>
      <c r="E179" s="1" t="s">
        <v>20</v>
      </c>
      <c r="F179" s="1"/>
      <c r="G179" s="1"/>
      <c r="H179" s="1"/>
      <c r="I179" s="1"/>
      <c r="J179" s="1" t="s">
        <v>37</v>
      </c>
      <c r="K179" s="1" t="s">
        <v>19</v>
      </c>
      <c r="L179" s="1">
        <v>340.57469975635513</v>
      </c>
      <c r="M179" s="4">
        <v>313115058</v>
      </c>
      <c r="N179" s="16">
        <v>43555</v>
      </c>
    </row>
    <row r="180" spans="1:14" x14ac:dyDescent="0.3">
      <c r="A180" s="15" t="s">
        <v>24</v>
      </c>
      <c r="B180" s="1">
        <v>1102867642.7087171</v>
      </c>
      <c r="C180" s="1" t="s">
        <v>45</v>
      </c>
      <c r="D180" s="1">
        <v>9890</v>
      </c>
      <c r="E180" s="1" t="s">
        <v>20</v>
      </c>
      <c r="F180" s="1"/>
      <c r="G180" s="1"/>
      <c r="H180" s="1"/>
      <c r="I180" s="1"/>
      <c r="J180" s="1" t="s">
        <v>37</v>
      </c>
      <c r="K180" s="1" t="s">
        <v>28</v>
      </c>
      <c r="L180" s="1">
        <v>700.49152765483029</v>
      </c>
      <c r="M180" s="4">
        <v>602393139</v>
      </c>
      <c r="N180" s="16">
        <v>43555</v>
      </c>
    </row>
    <row r="181" spans="1:14" x14ac:dyDescent="0.3">
      <c r="A181" s="15" t="s">
        <v>24</v>
      </c>
      <c r="B181" s="1">
        <v>864293460.50910294</v>
      </c>
      <c r="C181" s="1" t="s">
        <v>45</v>
      </c>
      <c r="D181" s="1">
        <v>9890</v>
      </c>
      <c r="E181" s="1" t="s">
        <v>16</v>
      </c>
      <c r="F181" s="1"/>
      <c r="G181" s="1"/>
      <c r="H181" s="1"/>
      <c r="I181" s="1"/>
      <c r="J181" s="1" t="s">
        <v>37</v>
      </c>
      <c r="K181" s="1" t="s">
        <v>28</v>
      </c>
      <c r="L181" s="1">
        <v>855.9938942732407</v>
      </c>
      <c r="M181" s="4">
        <v>641295226</v>
      </c>
      <c r="N181" s="16">
        <v>43555</v>
      </c>
    </row>
    <row r="182" spans="1:14" x14ac:dyDescent="0.3">
      <c r="A182" s="15" t="s">
        <v>24</v>
      </c>
      <c r="B182" s="1">
        <v>1141610436.4456372</v>
      </c>
      <c r="C182" s="1" t="s">
        <v>45</v>
      </c>
      <c r="D182" s="1">
        <v>9890</v>
      </c>
      <c r="E182" s="1" t="s">
        <v>20</v>
      </c>
      <c r="F182" s="1"/>
      <c r="G182" s="1"/>
      <c r="H182" s="1"/>
      <c r="I182" s="1"/>
      <c r="J182" s="1" t="s">
        <v>37</v>
      </c>
      <c r="K182" s="1" t="s">
        <v>28</v>
      </c>
      <c r="L182" s="1">
        <v>165.88487502772733</v>
      </c>
      <c r="M182" s="4">
        <v>703136791</v>
      </c>
      <c r="N182" s="16">
        <v>43555</v>
      </c>
    </row>
    <row r="183" spans="1:14" x14ac:dyDescent="0.3">
      <c r="A183" s="15" t="s">
        <v>24</v>
      </c>
      <c r="B183" s="1">
        <v>809512180.02310765</v>
      </c>
      <c r="C183" s="1" t="s">
        <v>45</v>
      </c>
      <c r="D183" s="1">
        <v>9890</v>
      </c>
      <c r="E183" s="1" t="s">
        <v>16</v>
      </c>
      <c r="F183" s="1"/>
      <c r="G183" s="1"/>
      <c r="H183" s="1"/>
      <c r="I183" s="1"/>
      <c r="J183" s="1" t="s">
        <v>37</v>
      </c>
      <c r="K183" s="1" t="s">
        <v>28</v>
      </c>
      <c r="L183" s="1">
        <v>329.90201592487989</v>
      </c>
      <c r="M183" s="4">
        <v>831758793</v>
      </c>
      <c r="N183" s="16">
        <v>43555</v>
      </c>
    </row>
    <row r="184" spans="1:14" x14ac:dyDescent="0.3">
      <c r="A184" s="15" t="s">
        <v>24</v>
      </c>
      <c r="B184" s="1">
        <v>978988416.93544686</v>
      </c>
      <c r="C184" s="1" t="s">
        <v>45</v>
      </c>
      <c r="D184" s="1">
        <v>9890</v>
      </c>
      <c r="E184" s="1" t="s">
        <v>20</v>
      </c>
      <c r="F184" s="1"/>
      <c r="G184" s="1"/>
      <c r="H184" s="1"/>
      <c r="I184" s="1"/>
      <c r="J184" s="1" t="s">
        <v>37</v>
      </c>
      <c r="K184" s="1" t="s">
        <v>28</v>
      </c>
      <c r="L184" s="1">
        <v>972.45111221005595</v>
      </c>
      <c r="M184" s="4">
        <v>841644550</v>
      </c>
      <c r="N184" s="16">
        <v>43555</v>
      </c>
    </row>
    <row r="185" spans="1:14" x14ac:dyDescent="0.3">
      <c r="A185" s="15" t="s">
        <v>24</v>
      </c>
      <c r="B185" s="1">
        <v>667290082.03892195</v>
      </c>
      <c r="C185" s="1" t="s">
        <v>45</v>
      </c>
      <c r="D185" s="1">
        <v>9890</v>
      </c>
      <c r="E185" s="1" t="s">
        <v>16</v>
      </c>
      <c r="F185" s="1"/>
      <c r="G185" s="1"/>
      <c r="H185" s="1"/>
      <c r="I185" s="1"/>
      <c r="J185" s="1" t="s">
        <v>37</v>
      </c>
      <c r="K185" s="1" t="s">
        <v>19</v>
      </c>
      <c r="L185" s="1">
        <v>-335.88695792387722</v>
      </c>
      <c r="M185" s="4">
        <v>859549306</v>
      </c>
      <c r="N185" s="16">
        <v>43555</v>
      </c>
    </row>
    <row r="186" spans="1:14" x14ac:dyDescent="0.3">
      <c r="A186" s="15" t="s">
        <v>24</v>
      </c>
      <c r="B186" s="1">
        <v>976458440.86845505</v>
      </c>
      <c r="C186" s="1" t="s">
        <v>45</v>
      </c>
      <c r="D186" s="1">
        <v>9890</v>
      </c>
      <c r="E186" s="1" t="s">
        <v>20</v>
      </c>
      <c r="F186" s="1"/>
      <c r="G186" s="1"/>
      <c r="H186" s="1"/>
      <c r="I186" s="1"/>
      <c r="J186" s="1" t="s">
        <v>37</v>
      </c>
      <c r="K186" s="1" t="s">
        <v>28</v>
      </c>
      <c r="L186" s="1">
        <v>680.07087955662928</v>
      </c>
      <c r="M186" s="4">
        <v>912064190</v>
      </c>
      <c r="N186" s="16">
        <v>43555</v>
      </c>
    </row>
    <row r="187" spans="1:14" x14ac:dyDescent="0.3">
      <c r="A187" s="15" t="s">
        <v>24</v>
      </c>
      <c r="B187" s="1">
        <v>344458717.78800935</v>
      </c>
      <c r="C187" s="1" t="s">
        <v>45</v>
      </c>
      <c r="D187" s="1">
        <v>9890</v>
      </c>
      <c r="E187" s="1" t="s">
        <v>20</v>
      </c>
      <c r="F187" s="1"/>
      <c r="G187" s="1"/>
      <c r="H187" s="1"/>
      <c r="I187" s="1"/>
      <c r="J187" s="1" t="s">
        <v>37</v>
      </c>
      <c r="K187" s="1" t="s">
        <v>19</v>
      </c>
      <c r="L187" s="1">
        <v>154.16305615393017</v>
      </c>
      <c r="M187" s="4">
        <v>1000804471</v>
      </c>
      <c r="N187" s="16">
        <v>43555</v>
      </c>
    </row>
    <row r="188" spans="1:14" x14ac:dyDescent="0.3">
      <c r="A188" s="15" t="s">
        <v>24</v>
      </c>
      <c r="B188" s="1">
        <v>406135711.4399423</v>
      </c>
      <c r="C188" s="1" t="s">
        <v>45</v>
      </c>
      <c r="D188" s="1">
        <v>9890</v>
      </c>
      <c r="E188" s="1" t="s">
        <v>20</v>
      </c>
      <c r="F188" s="1"/>
      <c r="G188" s="1"/>
      <c r="H188" s="1"/>
      <c r="I188" s="1"/>
      <c r="J188" s="1" t="s">
        <v>37</v>
      </c>
      <c r="K188" s="1" t="s">
        <v>19</v>
      </c>
      <c r="L188" s="1">
        <v>1506.3083292051094</v>
      </c>
      <c r="M188" s="4">
        <v>1061829457</v>
      </c>
      <c r="N188" s="16">
        <v>43555</v>
      </c>
    </row>
    <row r="189" spans="1:14" x14ac:dyDescent="0.3">
      <c r="A189" s="15" t="s">
        <v>24</v>
      </c>
      <c r="B189" s="1">
        <v>1061558665.4702702</v>
      </c>
      <c r="C189" s="1" t="s">
        <v>45</v>
      </c>
      <c r="D189" s="1">
        <v>9890</v>
      </c>
      <c r="E189" s="1" t="s">
        <v>20</v>
      </c>
      <c r="F189" s="1"/>
      <c r="G189" s="1"/>
      <c r="H189" s="1"/>
      <c r="I189" s="1"/>
      <c r="J189" s="1" t="s">
        <v>37</v>
      </c>
      <c r="K189" s="1" t="s">
        <v>28</v>
      </c>
      <c r="L189" s="1">
        <v>626.06572311385639</v>
      </c>
      <c r="M189" s="4">
        <v>1170118026</v>
      </c>
      <c r="N189" s="16">
        <v>43555</v>
      </c>
    </row>
    <row r="190" spans="1:14" x14ac:dyDescent="0.3">
      <c r="A190" s="15" t="s">
        <v>24</v>
      </c>
      <c r="B190" s="1">
        <v>355093494.88586003</v>
      </c>
      <c r="C190" s="1" t="s">
        <v>45</v>
      </c>
      <c r="D190" s="1">
        <v>9890</v>
      </c>
      <c r="E190" s="1" t="s">
        <v>20</v>
      </c>
      <c r="F190" s="1"/>
      <c r="G190" s="1"/>
      <c r="H190" s="1"/>
      <c r="I190" s="1"/>
      <c r="J190" s="1" t="s">
        <v>37</v>
      </c>
      <c r="K190" s="1" t="s">
        <v>19</v>
      </c>
      <c r="L190" s="1">
        <v>973.62513815036823</v>
      </c>
      <c r="M190" s="4">
        <v>1179910662</v>
      </c>
      <c r="N190" s="16">
        <v>43555</v>
      </c>
    </row>
    <row r="191" spans="1:14" x14ac:dyDescent="0.3">
      <c r="A191" s="15" t="s">
        <v>24</v>
      </c>
      <c r="B191" s="1">
        <v>461794974.0352183</v>
      </c>
      <c r="C191" s="1" t="s">
        <v>45</v>
      </c>
      <c r="D191" s="1">
        <v>9890</v>
      </c>
      <c r="E191" s="1" t="s">
        <v>39</v>
      </c>
      <c r="F191" s="1"/>
      <c r="G191" s="1"/>
      <c r="H191" s="1"/>
      <c r="I191" s="1"/>
      <c r="J191" s="1" t="s">
        <v>37</v>
      </c>
      <c r="K191" s="1" t="s">
        <v>19</v>
      </c>
      <c r="L191" s="1">
        <v>613.27989529855085</v>
      </c>
      <c r="M191" s="4">
        <v>1214148392</v>
      </c>
      <c r="N191" s="16">
        <v>43555</v>
      </c>
    </row>
    <row r="192" spans="1:14" x14ac:dyDescent="0.3">
      <c r="A192" s="15" t="s">
        <v>24</v>
      </c>
      <c r="B192" s="1">
        <v>1295075261.9864702</v>
      </c>
      <c r="C192" s="1" t="s">
        <v>45</v>
      </c>
      <c r="D192" s="1">
        <v>9890</v>
      </c>
      <c r="E192" s="1" t="s">
        <v>20</v>
      </c>
      <c r="F192" s="1"/>
      <c r="G192" s="1"/>
      <c r="H192" s="1"/>
      <c r="I192" s="1"/>
      <c r="J192" s="1" t="s">
        <v>37</v>
      </c>
      <c r="K192" s="1" t="s">
        <v>28</v>
      </c>
      <c r="L192" s="1">
        <v>331.01193120579035</v>
      </c>
      <c r="M192" s="4">
        <v>1251064183</v>
      </c>
      <c r="N192" s="16">
        <v>43555</v>
      </c>
    </row>
    <row r="193" spans="1:14" x14ac:dyDescent="0.3">
      <c r="A193" s="15" t="s">
        <v>24</v>
      </c>
      <c r="B193" s="1">
        <v>679753294.81973767</v>
      </c>
      <c r="C193" s="1" t="s">
        <v>45</v>
      </c>
      <c r="D193" s="1">
        <v>9890</v>
      </c>
      <c r="E193" s="1" t="s">
        <v>20</v>
      </c>
      <c r="F193" s="1"/>
      <c r="G193" s="1"/>
      <c r="H193" s="1"/>
      <c r="I193" s="1"/>
      <c r="J193" s="1" t="s">
        <v>37</v>
      </c>
      <c r="K193" s="1" t="s">
        <v>19</v>
      </c>
      <c r="L193" s="1">
        <v>-1040.3162709223448</v>
      </c>
      <c r="M193" s="4">
        <v>1368954775</v>
      </c>
      <c r="N193" s="16">
        <v>43555</v>
      </c>
    </row>
    <row r="194" spans="1:14" x14ac:dyDescent="0.3">
      <c r="A194" s="15" t="s">
        <v>24</v>
      </c>
      <c r="B194" s="1">
        <v>945997894.40965617</v>
      </c>
      <c r="C194" s="1" t="s">
        <v>45</v>
      </c>
      <c r="D194" s="1">
        <v>9890</v>
      </c>
      <c r="E194" s="1" t="s">
        <v>20</v>
      </c>
      <c r="F194" s="1"/>
      <c r="G194" s="1"/>
      <c r="H194" s="1"/>
      <c r="I194" s="1"/>
      <c r="J194" s="1" t="s">
        <v>37</v>
      </c>
      <c r="K194" s="1" t="s">
        <v>28</v>
      </c>
      <c r="L194" s="1">
        <v>-98.424013904471437</v>
      </c>
      <c r="M194" s="4">
        <v>1567234886</v>
      </c>
      <c r="N194" s="16">
        <v>43555</v>
      </c>
    </row>
    <row r="195" spans="1:14" x14ac:dyDescent="0.3">
      <c r="A195" s="15" t="s">
        <v>24</v>
      </c>
      <c r="B195" s="1">
        <v>360781651.26565939</v>
      </c>
      <c r="C195" s="1" t="s">
        <v>45</v>
      </c>
      <c r="D195" s="1">
        <v>9890</v>
      </c>
      <c r="E195" s="1" t="s">
        <v>20</v>
      </c>
      <c r="F195" s="1"/>
      <c r="G195" s="1"/>
      <c r="H195" s="1"/>
      <c r="I195" s="1"/>
      <c r="J195" s="1" t="s">
        <v>37</v>
      </c>
      <c r="K195" s="1" t="s">
        <v>19</v>
      </c>
      <c r="L195" s="1">
        <v>-336.44760247383829</v>
      </c>
      <c r="M195" s="4">
        <v>1573068411</v>
      </c>
      <c r="N195" s="16">
        <v>43555</v>
      </c>
    </row>
    <row r="196" spans="1:14" x14ac:dyDescent="0.3">
      <c r="A196" s="15" t="s">
        <v>24</v>
      </c>
      <c r="B196" s="1">
        <v>292696184.23906708</v>
      </c>
      <c r="C196" s="1" t="s">
        <v>45</v>
      </c>
      <c r="D196" s="1">
        <v>9890</v>
      </c>
      <c r="E196" s="1" t="s">
        <v>20</v>
      </c>
      <c r="F196" s="1"/>
      <c r="G196" s="1"/>
      <c r="H196" s="1"/>
      <c r="I196" s="1"/>
      <c r="J196" s="1" t="s">
        <v>37</v>
      </c>
      <c r="K196" s="1" t="s">
        <v>19</v>
      </c>
      <c r="L196" s="1">
        <v>166.4630280864244</v>
      </c>
      <c r="M196" s="4">
        <v>1861742036</v>
      </c>
      <c r="N196" s="16">
        <v>43555</v>
      </c>
    </row>
    <row r="197" spans="1:14" x14ac:dyDescent="0.3">
      <c r="A197" s="15" t="s">
        <v>24</v>
      </c>
      <c r="B197" s="1">
        <v>570394374.51466763</v>
      </c>
      <c r="C197" s="1" t="s">
        <v>45</v>
      </c>
      <c r="D197" s="1">
        <v>9890</v>
      </c>
      <c r="E197" s="1" t="s">
        <v>20</v>
      </c>
      <c r="F197" s="1"/>
      <c r="G197" s="1"/>
      <c r="H197" s="1"/>
      <c r="I197" s="1"/>
      <c r="J197" s="1" t="s">
        <v>37</v>
      </c>
      <c r="K197" s="1" t="s">
        <v>19</v>
      </c>
      <c r="L197" s="1">
        <v>154.6439034897447</v>
      </c>
      <c r="M197" s="4">
        <v>2137007863</v>
      </c>
      <c r="N197" s="16">
        <v>43555</v>
      </c>
    </row>
    <row r="198" spans="1:14" x14ac:dyDescent="0.3">
      <c r="A198" s="15" t="s">
        <v>24</v>
      </c>
      <c r="B198" s="1">
        <v>261554863.86831322</v>
      </c>
      <c r="C198" s="1" t="s">
        <v>45</v>
      </c>
      <c r="D198" s="1">
        <v>9890</v>
      </c>
      <c r="E198" s="1" t="s">
        <v>20</v>
      </c>
      <c r="F198" s="1"/>
      <c r="G198" s="1"/>
      <c r="H198" s="1"/>
      <c r="I198" s="1"/>
      <c r="J198" s="1" t="s">
        <v>37</v>
      </c>
      <c r="K198" s="1" t="s">
        <v>19</v>
      </c>
      <c r="L198" s="1">
        <v>856.61119108295611</v>
      </c>
      <c r="M198" s="4">
        <v>2226104773</v>
      </c>
      <c r="N198" s="16">
        <v>43555</v>
      </c>
    </row>
    <row r="199" spans="1:14" x14ac:dyDescent="0.3">
      <c r="A199" s="15" t="s">
        <v>24</v>
      </c>
      <c r="B199" s="1">
        <v>380272290.93847412</v>
      </c>
      <c r="C199" s="1" t="s">
        <v>45</v>
      </c>
      <c r="D199" s="1">
        <v>9890</v>
      </c>
      <c r="E199" s="1" t="s">
        <v>20</v>
      </c>
      <c r="F199" s="1"/>
      <c r="G199" s="1"/>
      <c r="H199" s="1"/>
      <c r="I199" s="1"/>
      <c r="J199" s="1" t="s">
        <v>37</v>
      </c>
      <c r="K199" s="1" t="s">
        <v>19</v>
      </c>
      <c r="L199" s="1">
        <v>861.99161240622675</v>
      </c>
      <c r="M199" s="4">
        <v>2248546161</v>
      </c>
      <c r="N199" s="16">
        <v>43555</v>
      </c>
    </row>
    <row r="200" spans="1:14" x14ac:dyDescent="0.3">
      <c r="A200" s="15" t="s">
        <v>24</v>
      </c>
      <c r="B200" s="1">
        <v>216770297.50504941</v>
      </c>
      <c r="C200" s="1" t="s">
        <v>58</v>
      </c>
      <c r="D200" s="1">
        <v>9890</v>
      </c>
      <c r="E200" s="1" t="s">
        <v>55</v>
      </c>
      <c r="F200" s="1"/>
      <c r="G200" s="1"/>
      <c r="H200" s="1"/>
      <c r="I200" s="1"/>
      <c r="J200" s="1" t="s">
        <v>37</v>
      </c>
      <c r="K200" s="1" t="s">
        <v>19</v>
      </c>
      <c r="L200" s="1">
        <v>256.81602295147712</v>
      </c>
      <c r="M200" s="4">
        <v>1262624129</v>
      </c>
      <c r="N200" s="16">
        <v>43555</v>
      </c>
    </row>
    <row r="201" spans="1:14" x14ac:dyDescent="0.3">
      <c r="A201" s="15" t="s">
        <v>59</v>
      </c>
      <c r="B201" s="1">
        <v>7405320.5420844536</v>
      </c>
      <c r="C201" s="1" t="s">
        <v>60</v>
      </c>
      <c r="D201" s="1">
        <v>9890</v>
      </c>
      <c r="E201" s="1" t="s">
        <v>20</v>
      </c>
      <c r="F201" s="1"/>
      <c r="G201" s="1"/>
      <c r="H201" s="1"/>
      <c r="I201" s="1" t="s">
        <v>23</v>
      </c>
      <c r="J201" s="1" t="s">
        <v>37</v>
      </c>
      <c r="K201" s="1" t="s">
        <v>19</v>
      </c>
      <c r="L201" s="1">
        <v>-14539.459474274501</v>
      </c>
      <c r="M201" s="4"/>
      <c r="N201" s="16">
        <v>43555</v>
      </c>
    </row>
    <row r="202" spans="1:14" x14ac:dyDescent="0.3">
      <c r="A202" s="15" t="s">
        <v>59</v>
      </c>
      <c r="B202" s="1">
        <v>4961716.5407108022</v>
      </c>
      <c r="C202" s="1" t="s">
        <v>60</v>
      </c>
      <c r="D202" s="1">
        <v>9890</v>
      </c>
      <c r="E202" s="1" t="s">
        <v>20</v>
      </c>
      <c r="F202" s="1"/>
      <c r="G202" s="1"/>
      <c r="H202" s="1"/>
      <c r="I202" s="1"/>
      <c r="J202" s="1" t="s">
        <v>37</v>
      </c>
      <c r="K202" s="1" t="s">
        <v>19</v>
      </c>
      <c r="L202" s="1">
        <v>-15562.021155781438</v>
      </c>
      <c r="M202" s="4"/>
      <c r="N202" s="16">
        <v>43555</v>
      </c>
    </row>
    <row r="203" spans="1:14" x14ac:dyDescent="0.3">
      <c r="A203" s="15" t="s">
        <v>24</v>
      </c>
      <c r="B203" s="1">
        <v>10319617.411426291</v>
      </c>
      <c r="C203" s="1" t="s">
        <v>61</v>
      </c>
      <c r="D203" s="1">
        <v>7845</v>
      </c>
      <c r="E203" s="1" t="s">
        <v>20</v>
      </c>
      <c r="F203" s="1"/>
      <c r="G203" s="1"/>
      <c r="H203" s="1"/>
      <c r="I203" s="1" t="s">
        <v>23</v>
      </c>
      <c r="J203" s="1" t="s">
        <v>37</v>
      </c>
      <c r="K203" s="1" t="s">
        <v>19</v>
      </c>
      <c r="L203" s="1">
        <v>1929.2756552679075</v>
      </c>
      <c r="M203" s="4">
        <v>1910578</v>
      </c>
      <c r="N203" s="16">
        <v>43555</v>
      </c>
    </row>
    <row r="204" spans="1:14" x14ac:dyDescent="0.3">
      <c r="A204" s="15" t="s">
        <v>59</v>
      </c>
      <c r="B204" s="1">
        <v>4961716.5407108022</v>
      </c>
      <c r="C204" s="1" t="s">
        <v>62</v>
      </c>
      <c r="D204" s="1">
        <v>7845</v>
      </c>
      <c r="E204" s="1" t="s">
        <v>20</v>
      </c>
      <c r="F204" s="1"/>
      <c r="G204" s="1"/>
      <c r="H204" s="1"/>
      <c r="I204" s="1"/>
      <c r="J204" s="1" t="s">
        <v>37</v>
      </c>
      <c r="K204" s="1" t="s">
        <v>19</v>
      </c>
      <c r="L204" s="1">
        <v>15564.383916075087</v>
      </c>
      <c r="M204" s="4"/>
      <c r="N204" s="16">
        <v>43555</v>
      </c>
    </row>
    <row r="205" spans="1:14" x14ac:dyDescent="0.3">
      <c r="A205" s="15" t="s">
        <v>24</v>
      </c>
      <c r="B205" s="1">
        <v>1170434673.4226265</v>
      </c>
      <c r="C205" s="1" t="s">
        <v>42</v>
      </c>
      <c r="D205" s="1">
        <v>9963</v>
      </c>
      <c r="E205" s="1" t="s">
        <v>20</v>
      </c>
      <c r="F205" s="1"/>
      <c r="G205" s="1"/>
      <c r="H205" s="1"/>
      <c r="I205" s="1"/>
      <c r="J205" s="1" t="s">
        <v>37</v>
      </c>
      <c r="K205" s="1" t="s">
        <v>28</v>
      </c>
      <c r="L205" s="1">
        <v>40.758629443007706</v>
      </c>
      <c r="M205" s="4">
        <v>87</v>
      </c>
      <c r="N205" s="16">
        <v>43555</v>
      </c>
    </row>
    <row r="206" spans="1:14" x14ac:dyDescent="0.3">
      <c r="A206" s="15" t="s">
        <v>24</v>
      </c>
      <c r="B206" s="1">
        <v>195728761.14772591</v>
      </c>
      <c r="C206" s="1" t="s">
        <v>42</v>
      </c>
      <c r="D206" s="1">
        <v>9963</v>
      </c>
      <c r="E206" s="1" t="s">
        <v>20</v>
      </c>
      <c r="F206" s="1"/>
      <c r="G206" s="1"/>
      <c r="H206" s="1"/>
      <c r="I206" s="1"/>
      <c r="J206" s="1" t="s">
        <v>37</v>
      </c>
      <c r="K206" s="1" t="s">
        <v>19</v>
      </c>
      <c r="L206" s="1">
        <v>39.739646903260926</v>
      </c>
      <c r="M206" s="4">
        <v>2999</v>
      </c>
      <c r="N206" s="16">
        <v>43555</v>
      </c>
    </row>
    <row r="207" spans="1:14" x14ac:dyDescent="0.3">
      <c r="A207" s="15" t="s">
        <v>24</v>
      </c>
      <c r="B207" s="1">
        <v>89128524.376612544</v>
      </c>
      <c r="C207" s="1" t="s">
        <v>42</v>
      </c>
      <c r="D207" s="1">
        <v>9963</v>
      </c>
      <c r="E207" s="1" t="s">
        <v>20</v>
      </c>
      <c r="F207" s="1"/>
      <c r="G207" s="1"/>
      <c r="H207" s="1"/>
      <c r="I207" s="1"/>
      <c r="J207" s="1" t="s">
        <v>37</v>
      </c>
      <c r="K207" s="1" t="s">
        <v>19</v>
      </c>
      <c r="L207" s="1">
        <v>79.734372846773979</v>
      </c>
      <c r="M207" s="4">
        <v>4456</v>
      </c>
      <c r="N207" s="16">
        <v>43555</v>
      </c>
    </row>
    <row r="208" spans="1:14" x14ac:dyDescent="0.3">
      <c r="A208" s="15" t="s">
        <v>24</v>
      </c>
      <c r="B208" s="1">
        <v>32585405.666608982</v>
      </c>
      <c r="C208" s="1" t="s">
        <v>47</v>
      </c>
      <c r="D208" s="1">
        <v>5888</v>
      </c>
      <c r="E208" s="1" t="s">
        <v>20</v>
      </c>
      <c r="F208" s="1"/>
      <c r="G208" s="1"/>
      <c r="H208" s="1"/>
      <c r="I208" s="1" t="s">
        <v>23</v>
      </c>
      <c r="J208" s="1" t="s">
        <v>37</v>
      </c>
      <c r="K208" s="1" t="s">
        <v>19</v>
      </c>
      <c r="L208" s="1">
        <v>246.76990085448077</v>
      </c>
      <c r="M208" s="4">
        <v>55914</v>
      </c>
      <c r="N208" s="16">
        <v>43555</v>
      </c>
    </row>
    <row r="209" spans="1:14" x14ac:dyDescent="0.3">
      <c r="A209" s="15" t="s">
        <v>24</v>
      </c>
      <c r="B209" s="1">
        <v>227508121.19171169</v>
      </c>
      <c r="C209" s="1" t="s">
        <v>47</v>
      </c>
      <c r="D209" s="1">
        <v>5888</v>
      </c>
      <c r="E209" s="1" t="s">
        <v>20</v>
      </c>
      <c r="F209" s="1"/>
      <c r="G209" s="1"/>
      <c r="H209" s="1"/>
      <c r="I209" s="1"/>
      <c r="J209" s="1" t="s">
        <v>37</v>
      </c>
      <c r="K209" s="1" t="s">
        <v>19</v>
      </c>
      <c r="L209" s="1">
        <v>246.80670544817769</v>
      </c>
      <c r="M209" s="4">
        <v>83464</v>
      </c>
      <c r="N209" s="16">
        <v>43555</v>
      </c>
    </row>
    <row r="210" spans="1:14" x14ac:dyDescent="0.3">
      <c r="A210" s="15" t="s">
        <v>24</v>
      </c>
      <c r="B210" s="1">
        <v>58760389.531791285</v>
      </c>
      <c r="C210" s="1" t="s">
        <v>47</v>
      </c>
      <c r="D210" s="1">
        <v>5888</v>
      </c>
      <c r="E210" s="1" t="s">
        <v>20</v>
      </c>
      <c r="F210" s="1"/>
      <c r="G210" s="1"/>
      <c r="H210" s="1"/>
      <c r="I210" s="1"/>
      <c r="J210" s="1" t="s">
        <v>37</v>
      </c>
      <c r="K210" s="1" t="s">
        <v>19</v>
      </c>
      <c r="L210" s="1">
        <v>197.99490918652907</v>
      </c>
      <c r="M210" s="4">
        <v>243182</v>
      </c>
      <c r="N210" s="16">
        <v>43555</v>
      </c>
    </row>
    <row r="211" spans="1:14" x14ac:dyDescent="0.3">
      <c r="A211" s="15" t="s">
        <v>24</v>
      </c>
      <c r="B211" s="1">
        <v>887044770.46238518</v>
      </c>
      <c r="C211" s="1" t="s">
        <v>47</v>
      </c>
      <c r="D211" s="1">
        <v>5888</v>
      </c>
      <c r="E211" s="1" t="s">
        <v>16</v>
      </c>
      <c r="F211" s="1"/>
      <c r="G211" s="1"/>
      <c r="H211" s="1"/>
      <c r="I211" s="1"/>
      <c r="J211" s="1" t="s">
        <v>37</v>
      </c>
      <c r="K211" s="1" t="s">
        <v>28</v>
      </c>
      <c r="L211" s="1">
        <v>148.65980469148604</v>
      </c>
      <c r="M211" s="4">
        <v>558237</v>
      </c>
      <c r="N211" s="16">
        <v>43555</v>
      </c>
    </row>
    <row r="212" spans="1:14" x14ac:dyDescent="0.3">
      <c r="A212" s="15" t="s">
        <v>24</v>
      </c>
      <c r="B212" s="1">
        <v>1287477298.6138542</v>
      </c>
      <c r="C212" s="1" t="s">
        <v>47</v>
      </c>
      <c r="D212" s="1">
        <v>5888</v>
      </c>
      <c r="E212" s="1" t="s">
        <v>20</v>
      </c>
      <c r="F212" s="1"/>
      <c r="G212" s="1"/>
      <c r="H212" s="1"/>
      <c r="I212" s="1"/>
      <c r="J212" s="1" t="s">
        <v>37</v>
      </c>
      <c r="K212" s="1" t="s">
        <v>28</v>
      </c>
      <c r="L212" s="1">
        <v>280.36273286183444</v>
      </c>
      <c r="M212" s="4">
        <v>1944611</v>
      </c>
      <c r="N212" s="16">
        <v>43555</v>
      </c>
    </row>
    <row r="213" spans="1:14" x14ac:dyDescent="0.3">
      <c r="A213" s="15" t="s">
        <v>24</v>
      </c>
      <c r="B213" s="1">
        <v>1258643578.8825552</v>
      </c>
      <c r="C213" s="1" t="s">
        <v>47</v>
      </c>
      <c r="D213" s="1">
        <v>5888</v>
      </c>
      <c r="E213" s="1" t="s">
        <v>16</v>
      </c>
      <c r="F213" s="1"/>
      <c r="G213" s="1"/>
      <c r="H213" s="1"/>
      <c r="I213" s="1"/>
      <c r="J213" s="1" t="s">
        <v>37</v>
      </c>
      <c r="K213" s="1" t="s">
        <v>28</v>
      </c>
      <c r="L213" s="1">
        <v>3345.6490848079584</v>
      </c>
      <c r="M213" s="4">
        <v>19922</v>
      </c>
      <c r="N213" s="16">
        <v>43555</v>
      </c>
    </row>
    <row r="214" spans="1:14" x14ac:dyDescent="0.3">
      <c r="A214" s="15" t="s">
        <v>24</v>
      </c>
      <c r="B214" s="1">
        <v>351683189.35012758</v>
      </c>
      <c r="C214" s="1" t="s">
        <v>47</v>
      </c>
      <c r="D214" s="1">
        <v>5888</v>
      </c>
      <c r="E214" s="1" t="s">
        <v>20</v>
      </c>
      <c r="F214" s="1"/>
      <c r="G214" s="1"/>
      <c r="H214" s="1"/>
      <c r="I214" s="1"/>
      <c r="J214" s="1" t="s">
        <v>30</v>
      </c>
      <c r="K214" s="1" t="s">
        <v>19</v>
      </c>
      <c r="L214" s="1">
        <v>186928.76407491206</v>
      </c>
      <c r="M214" s="4">
        <v>14958858</v>
      </c>
      <c r="N214" s="16">
        <v>43496</v>
      </c>
    </row>
    <row r="215" spans="1:14" x14ac:dyDescent="0.3">
      <c r="A215" s="15" t="s">
        <v>24</v>
      </c>
      <c r="B215" s="1">
        <v>415181164.84741068</v>
      </c>
      <c r="C215" s="1" t="s">
        <v>47</v>
      </c>
      <c r="D215" s="1">
        <v>5888</v>
      </c>
      <c r="E215" s="1" t="s">
        <v>20</v>
      </c>
      <c r="F215" s="1"/>
      <c r="G215" s="1"/>
      <c r="H215" s="1" t="s">
        <v>26</v>
      </c>
      <c r="I215" s="1"/>
      <c r="J215" s="1" t="s">
        <v>37</v>
      </c>
      <c r="K215" s="1" t="s">
        <v>19</v>
      </c>
      <c r="L215" s="1">
        <v>175530.63450436253</v>
      </c>
      <c r="M215" s="4">
        <v>503</v>
      </c>
      <c r="N215" s="16">
        <v>43555</v>
      </c>
    </row>
    <row r="216" spans="1:14" x14ac:dyDescent="0.3">
      <c r="A216" s="15" t="s">
        <v>24</v>
      </c>
      <c r="B216" s="1">
        <v>640791079.32205725</v>
      </c>
      <c r="C216" s="1" t="s">
        <v>47</v>
      </c>
      <c r="D216" s="1">
        <v>5888</v>
      </c>
      <c r="E216" s="1" t="s">
        <v>20</v>
      </c>
      <c r="F216" s="1"/>
      <c r="G216" s="1"/>
      <c r="H216" s="1"/>
      <c r="I216" s="1"/>
      <c r="J216" s="1" t="s">
        <v>37</v>
      </c>
      <c r="K216" s="1" t="s">
        <v>19</v>
      </c>
      <c r="L216" s="1">
        <v>191920.55068054213</v>
      </c>
      <c r="M216" s="4">
        <v>834</v>
      </c>
      <c r="N216" s="16">
        <v>43555</v>
      </c>
    </row>
    <row r="217" spans="1:14" x14ac:dyDescent="0.3">
      <c r="A217" s="15" t="s">
        <v>24</v>
      </c>
      <c r="B217" s="1">
        <v>910176348.54458404</v>
      </c>
      <c r="C217" s="1" t="s">
        <v>47</v>
      </c>
      <c r="D217" s="1">
        <v>5888</v>
      </c>
      <c r="E217" s="1" t="s">
        <v>20</v>
      </c>
      <c r="F217" s="1"/>
      <c r="G217" s="1"/>
      <c r="H217" s="1"/>
      <c r="I217" s="1"/>
      <c r="J217" s="1" t="s">
        <v>37</v>
      </c>
      <c r="K217" s="1" t="s">
        <v>28</v>
      </c>
      <c r="L217" s="1">
        <v>91487.905133101929</v>
      </c>
      <c r="M217" s="4">
        <v>112</v>
      </c>
      <c r="N217" s="16">
        <v>43555</v>
      </c>
    </row>
    <row r="218" spans="1:14" x14ac:dyDescent="0.3">
      <c r="A218" s="15" t="s">
        <v>24</v>
      </c>
      <c r="B218" s="1">
        <v>481867916.36989784</v>
      </c>
      <c r="C218" s="1" t="s">
        <v>47</v>
      </c>
      <c r="D218" s="1">
        <v>5888</v>
      </c>
      <c r="E218" s="1" t="s">
        <v>39</v>
      </c>
      <c r="F218" s="1"/>
      <c r="G218" s="1"/>
      <c r="H218" s="1"/>
      <c r="I218" s="1"/>
      <c r="J218" s="1" t="s">
        <v>37</v>
      </c>
      <c r="K218" s="1" t="s">
        <v>19</v>
      </c>
      <c r="L218" s="1">
        <v>114.83650704973677</v>
      </c>
      <c r="M218" s="4">
        <v>2380</v>
      </c>
      <c r="N218" s="16">
        <v>43555</v>
      </c>
    </row>
    <row r="219" spans="1:14" x14ac:dyDescent="0.3">
      <c r="A219" s="15" t="s">
        <v>24</v>
      </c>
      <c r="B219" s="1">
        <v>481867916.36989784</v>
      </c>
      <c r="C219" s="1" t="s">
        <v>47</v>
      </c>
      <c r="D219" s="1">
        <v>5888</v>
      </c>
      <c r="E219" s="1" t="s">
        <v>39</v>
      </c>
      <c r="F219" s="1"/>
      <c r="G219" s="1"/>
      <c r="H219" s="1"/>
      <c r="I219" s="1"/>
      <c r="J219" s="1" t="s">
        <v>37</v>
      </c>
      <c r="K219" s="1" t="s">
        <v>19</v>
      </c>
      <c r="L219" s="1">
        <v>171.62202443129789</v>
      </c>
      <c r="M219" s="4">
        <v>3391</v>
      </c>
      <c r="N219" s="16">
        <v>43555</v>
      </c>
    </row>
    <row r="220" spans="1:14" x14ac:dyDescent="0.3">
      <c r="A220" s="15" t="s">
        <v>24</v>
      </c>
      <c r="B220" s="1">
        <v>227508121.19171169</v>
      </c>
      <c r="C220" s="1" t="s">
        <v>47</v>
      </c>
      <c r="D220" s="1">
        <v>5888</v>
      </c>
      <c r="E220" s="1" t="s">
        <v>20</v>
      </c>
      <c r="F220" s="1"/>
      <c r="G220" s="1"/>
      <c r="H220" s="1"/>
      <c r="I220" s="1"/>
      <c r="J220" s="1" t="s">
        <v>37</v>
      </c>
      <c r="K220" s="1" t="s">
        <v>19</v>
      </c>
      <c r="L220" s="1">
        <v>227.14305007604364</v>
      </c>
      <c r="M220" s="4">
        <v>134747</v>
      </c>
      <c r="N220" s="16">
        <v>43555</v>
      </c>
    </row>
    <row r="221" spans="1:14" x14ac:dyDescent="0.3">
      <c r="A221" s="15" t="s">
        <v>24</v>
      </c>
      <c r="B221" s="1">
        <v>227508121.19171169</v>
      </c>
      <c r="C221" s="1" t="s">
        <v>47</v>
      </c>
      <c r="D221" s="1">
        <v>5888</v>
      </c>
      <c r="E221" s="1" t="s">
        <v>20</v>
      </c>
      <c r="F221" s="1"/>
      <c r="G221" s="1"/>
      <c r="H221" s="1"/>
      <c r="I221" s="1"/>
      <c r="J221" s="1" t="s">
        <v>37</v>
      </c>
      <c r="K221" s="1" t="s">
        <v>19</v>
      </c>
      <c r="L221" s="1">
        <v>193.29447547610832</v>
      </c>
      <c r="M221" s="4">
        <v>248465</v>
      </c>
      <c r="N221" s="16">
        <v>43555</v>
      </c>
    </row>
    <row r="222" spans="1:14" x14ac:dyDescent="0.3">
      <c r="A222" s="15" t="s">
        <v>24</v>
      </c>
      <c r="B222" s="1">
        <v>32585405.666608982</v>
      </c>
      <c r="C222" s="1" t="s">
        <v>47</v>
      </c>
      <c r="D222" s="1">
        <v>5888</v>
      </c>
      <c r="E222" s="1" t="s">
        <v>20</v>
      </c>
      <c r="F222" s="1"/>
      <c r="G222" s="1"/>
      <c r="H222" s="1"/>
      <c r="I222" s="1" t="s">
        <v>23</v>
      </c>
      <c r="J222" s="1" t="s">
        <v>37</v>
      </c>
      <c r="K222" s="1" t="s">
        <v>19</v>
      </c>
      <c r="L222" s="1">
        <v>193.47125069983102</v>
      </c>
      <c r="M222" s="4">
        <v>287553</v>
      </c>
      <c r="N222" s="16">
        <v>43555</v>
      </c>
    </row>
    <row r="223" spans="1:14" x14ac:dyDescent="0.3">
      <c r="A223" s="15" t="s">
        <v>24</v>
      </c>
      <c r="B223" s="1">
        <v>32585405.666608982</v>
      </c>
      <c r="C223" s="1" t="s">
        <v>47</v>
      </c>
      <c r="D223" s="1">
        <v>5888</v>
      </c>
      <c r="E223" s="1" t="s">
        <v>20</v>
      </c>
      <c r="F223" s="1"/>
      <c r="G223" s="1"/>
      <c r="H223" s="1"/>
      <c r="I223" s="1" t="s">
        <v>23</v>
      </c>
      <c r="J223" s="1" t="s">
        <v>37</v>
      </c>
      <c r="K223" s="1" t="s">
        <v>19</v>
      </c>
      <c r="L223" s="1">
        <v>227.66317036692038</v>
      </c>
      <c r="M223" s="4">
        <v>293276</v>
      </c>
      <c r="N223" s="16">
        <v>43555</v>
      </c>
    </row>
    <row r="224" spans="1:14" x14ac:dyDescent="0.3">
      <c r="A224" s="15" t="s">
        <v>24</v>
      </c>
      <c r="B224" s="1">
        <v>179262568.97416005</v>
      </c>
      <c r="C224" s="1" t="s">
        <v>47</v>
      </c>
      <c r="D224" s="1">
        <v>5888</v>
      </c>
      <c r="E224" s="1" t="s">
        <v>20</v>
      </c>
      <c r="F224" s="1"/>
      <c r="G224" s="1"/>
      <c r="H224" s="1"/>
      <c r="I224" s="1"/>
      <c r="J224" s="1" t="s">
        <v>37</v>
      </c>
      <c r="K224" s="1" t="s">
        <v>19</v>
      </c>
      <c r="L224" s="1">
        <v>628.89892291559102</v>
      </c>
      <c r="M224" s="4">
        <v>466417</v>
      </c>
      <c r="N224" s="16">
        <v>43555</v>
      </c>
    </row>
    <row r="225" spans="1:14" x14ac:dyDescent="0.3">
      <c r="A225" s="15" t="s">
        <v>59</v>
      </c>
      <c r="B225" s="1">
        <v>2318982.7801439548</v>
      </c>
      <c r="C225" s="1" t="s">
        <v>63</v>
      </c>
      <c r="D225" s="1">
        <v>8890</v>
      </c>
      <c r="E225" s="1" t="s">
        <v>20</v>
      </c>
      <c r="F225" s="1"/>
      <c r="G225" s="1"/>
      <c r="H225" s="1" t="s">
        <v>26</v>
      </c>
      <c r="I225" s="1"/>
      <c r="J225" s="1" t="s">
        <v>37</v>
      </c>
      <c r="K225" s="1" t="s">
        <v>19</v>
      </c>
      <c r="L225" s="1">
        <v>36189.951945730543</v>
      </c>
      <c r="M225" s="4"/>
      <c r="N225" s="16">
        <v>43555</v>
      </c>
    </row>
    <row r="226" spans="1:14" x14ac:dyDescent="0.3">
      <c r="A226" s="15" t="s">
        <v>59</v>
      </c>
      <c r="B226" s="1">
        <v>2318982.7801439548</v>
      </c>
      <c r="C226" s="1" t="s">
        <v>63</v>
      </c>
      <c r="D226" s="1">
        <v>8890</v>
      </c>
      <c r="E226" s="1" t="s">
        <v>16</v>
      </c>
      <c r="F226" s="1"/>
      <c r="G226" s="1"/>
      <c r="H226" s="1" t="s">
        <v>26</v>
      </c>
      <c r="I226" s="1"/>
      <c r="J226" s="1" t="s">
        <v>37</v>
      </c>
      <c r="K226" s="1" t="s">
        <v>19</v>
      </c>
      <c r="L226" s="1">
        <v>46288.243724917593</v>
      </c>
      <c r="M226" s="4"/>
      <c r="N226" s="16">
        <v>43555</v>
      </c>
    </row>
    <row r="227" spans="1:14" x14ac:dyDescent="0.3">
      <c r="A227" s="15" t="s">
        <v>59</v>
      </c>
      <c r="B227" s="1">
        <v>2318982.7801439548</v>
      </c>
      <c r="C227" s="1" t="s">
        <v>63</v>
      </c>
      <c r="D227" s="1">
        <v>8890</v>
      </c>
      <c r="E227" s="1" t="s">
        <v>16</v>
      </c>
      <c r="F227" s="1"/>
      <c r="G227" s="1"/>
      <c r="H227" s="1" t="s">
        <v>26</v>
      </c>
      <c r="I227" s="1"/>
      <c r="J227" s="1" t="s">
        <v>37</v>
      </c>
      <c r="K227" s="1" t="s">
        <v>19</v>
      </c>
      <c r="L227" s="1">
        <v>15094.705212236287</v>
      </c>
      <c r="M227" s="4"/>
      <c r="N227" s="16">
        <v>43555</v>
      </c>
    </row>
    <row r="228" spans="1:14" x14ac:dyDescent="0.3">
      <c r="A228" s="15" t="s">
        <v>24</v>
      </c>
      <c r="B228" s="1">
        <v>381220751.72140127</v>
      </c>
      <c r="C228" s="1" t="s">
        <v>48</v>
      </c>
      <c r="D228" s="1">
        <v>8890</v>
      </c>
      <c r="E228" s="1" t="s">
        <v>20</v>
      </c>
      <c r="F228" s="1"/>
      <c r="G228" s="1"/>
      <c r="H228" s="1" t="s">
        <v>53</v>
      </c>
      <c r="I228" s="1"/>
      <c r="J228" s="1" t="s">
        <v>37</v>
      </c>
      <c r="K228" s="1" t="s">
        <v>19</v>
      </c>
      <c r="L228" s="1">
        <v>3844.0921817764415</v>
      </c>
      <c r="M228" s="4">
        <v>1000</v>
      </c>
      <c r="N228" s="16">
        <v>43555</v>
      </c>
    </row>
    <row r="229" spans="1:14" x14ac:dyDescent="0.3">
      <c r="A229" s="15" t="s">
        <v>24</v>
      </c>
      <c r="B229" s="1">
        <v>668733470.27534974</v>
      </c>
      <c r="C229" s="1" t="s">
        <v>48</v>
      </c>
      <c r="D229" s="1">
        <v>8890</v>
      </c>
      <c r="E229" s="1" t="s">
        <v>20</v>
      </c>
      <c r="F229" s="1"/>
      <c r="G229" s="1"/>
      <c r="H229" s="1" t="s">
        <v>53</v>
      </c>
      <c r="I229" s="1"/>
      <c r="J229" s="1" t="s">
        <v>37</v>
      </c>
      <c r="K229" s="1" t="s">
        <v>19</v>
      </c>
      <c r="L229" s="1">
        <v>46289.130110178245</v>
      </c>
      <c r="M229" s="4">
        <v>990711</v>
      </c>
      <c r="N229" s="16">
        <v>43555</v>
      </c>
    </row>
    <row r="230" spans="1:14" x14ac:dyDescent="0.3">
      <c r="A230" s="15" t="s">
        <v>34</v>
      </c>
      <c r="B230" s="1">
        <v>3517348.2422150136</v>
      </c>
      <c r="C230" s="1" t="s">
        <v>35</v>
      </c>
      <c r="D230" s="1">
        <v>8890</v>
      </c>
      <c r="E230" s="1" t="s">
        <v>20</v>
      </c>
      <c r="F230" s="1"/>
      <c r="G230" s="1"/>
      <c r="H230" s="1" t="s">
        <v>26</v>
      </c>
      <c r="I230" s="1"/>
      <c r="J230" s="1" t="s">
        <v>64</v>
      </c>
      <c r="K230" s="1" t="s">
        <v>19</v>
      </c>
      <c r="L230" s="1">
        <v>977.34721065912856</v>
      </c>
      <c r="M230" s="4"/>
      <c r="N230" s="16">
        <v>43555</v>
      </c>
    </row>
    <row r="231" spans="1:14" x14ac:dyDescent="0.3">
      <c r="A231" s="15" t="s">
        <v>59</v>
      </c>
      <c r="B231" s="1">
        <v>3770773.8570721992</v>
      </c>
      <c r="C231" s="1" t="s">
        <v>65</v>
      </c>
      <c r="D231" s="1">
        <v>8890</v>
      </c>
      <c r="E231" s="1" t="s">
        <v>20</v>
      </c>
      <c r="F231" s="1"/>
      <c r="G231" s="1"/>
      <c r="H231" s="1" t="s">
        <v>26</v>
      </c>
      <c r="I231" s="1"/>
      <c r="J231" s="1" t="s">
        <v>37</v>
      </c>
      <c r="K231" s="1" t="s">
        <v>19</v>
      </c>
      <c r="L231" s="1">
        <v>-46101.549458005444</v>
      </c>
      <c r="M231" s="4"/>
      <c r="N231" s="16">
        <v>43555</v>
      </c>
    </row>
    <row r="232" spans="1:14" x14ac:dyDescent="0.3">
      <c r="A232" s="15" t="s">
        <v>59</v>
      </c>
      <c r="B232" s="1">
        <v>3770773.8570721992</v>
      </c>
      <c r="C232" s="1" t="s">
        <v>65</v>
      </c>
      <c r="D232" s="1">
        <v>8890</v>
      </c>
      <c r="E232" s="1" t="s">
        <v>20</v>
      </c>
      <c r="F232" s="1"/>
      <c r="G232" s="1"/>
      <c r="H232" s="1" t="s">
        <v>26</v>
      </c>
      <c r="I232" s="1"/>
      <c r="J232" s="1" t="s">
        <v>37</v>
      </c>
      <c r="K232" s="1" t="s">
        <v>19</v>
      </c>
      <c r="L232" s="1">
        <v>-36188.551132489403</v>
      </c>
      <c r="M232" s="4"/>
      <c r="N232" s="16">
        <v>43555</v>
      </c>
    </row>
    <row r="233" spans="1:14" x14ac:dyDescent="0.3">
      <c r="A233" s="15" t="s">
        <v>59</v>
      </c>
      <c r="B233" s="1">
        <v>3770773.8570721992</v>
      </c>
      <c r="C233" s="1" t="s">
        <v>60</v>
      </c>
      <c r="D233" s="1">
        <v>8890</v>
      </c>
      <c r="E233" s="1" t="s">
        <v>20</v>
      </c>
      <c r="F233" s="1"/>
      <c r="G233" s="1"/>
      <c r="H233" s="1" t="s">
        <v>26</v>
      </c>
      <c r="I233" s="1"/>
      <c r="J233" s="1" t="s">
        <v>37</v>
      </c>
      <c r="K233" s="1" t="s">
        <v>19</v>
      </c>
      <c r="L233" s="1">
        <v>-26975.530890188642</v>
      </c>
      <c r="M233" s="4"/>
      <c r="N233" s="16">
        <v>43555</v>
      </c>
    </row>
    <row r="234" spans="1:14" x14ac:dyDescent="0.3">
      <c r="A234" s="15" t="s">
        <v>24</v>
      </c>
      <c r="B234" s="1">
        <v>350651700.02863538</v>
      </c>
      <c r="C234" s="1" t="s">
        <v>48</v>
      </c>
      <c r="D234" s="1">
        <v>6666</v>
      </c>
      <c r="E234" s="1" t="s">
        <v>20</v>
      </c>
      <c r="F234" s="1"/>
      <c r="G234" s="1"/>
      <c r="H234" s="1"/>
      <c r="I234" s="1"/>
      <c r="J234" s="1" t="s">
        <v>37</v>
      </c>
      <c r="K234" s="1" t="s">
        <v>19</v>
      </c>
      <c r="L234" s="1">
        <v>1814.0901811351787</v>
      </c>
      <c r="M234" s="4"/>
      <c r="N234" s="16">
        <v>43555</v>
      </c>
    </row>
    <row r="235" spans="1:14" x14ac:dyDescent="0.3">
      <c r="A235" s="15" t="s">
        <v>56</v>
      </c>
      <c r="B235" s="1">
        <v>4710200.6610626373</v>
      </c>
      <c r="C235" s="1" t="s">
        <v>57</v>
      </c>
      <c r="D235" s="1">
        <v>6666</v>
      </c>
      <c r="E235" s="1" t="s">
        <v>16</v>
      </c>
      <c r="F235" s="1"/>
      <c r="G235" s="1"/>
      <c r="H235" s="1"/>
      <c r="I235" s="1"/>
      <c r="J235" s="1" t="s">
        <v>37</v>
      </c>
      <c r="K235" s="1" t="s">
        <v>19</v>
      </c>
      <c r="L235" s="1">
        <v>1500.9103463445019</v>
      </c>
      <c r="M235" s="4"/>
      <c r="N235" s="16">
        <v>43555</v>
      </c>
    </row>
    <row r="236" spans="1:14" x14ac:dyDescent="0.3">
      <c r="A236" s="15" t="s">
        <v>56</v>
      </c>
      <c r="B236" s="1">
        <v>4710200.6610626373</v>
      </c>
      <c r="C236" s="1" t="s">
        <v>57</v>
      </c>
      <c r="D236" s="1">
        <v>6666</v>
      </c>
      <c r="E236" s="1" t="s">
        <v>16</v>
      </c>
      <c r="F236" s="1"/>
      <c r="G236" s="1"/>
      <c r="H236" s="1"/>
      <c r="I236" s="1"/>
      <c r="J236" s="1" t="s">
        <v>37</v>
      </c>
      <c r="K236" s="1" t="s">
        <v>19</v>
      </c>
      <c r="L236" s="1">
        <v>1500.6175855094114</v>
      </c>
      <c r="M236" s="4"/>
      <c r="N236" s="16">
        <v>43555</v>
      </c>
    </row>
    <row r="237" spans="1:14" x14ac:dyDescent="0.3">
      <c r="A237" s="15" t="s">
        <v>56</v>
      </c>
      <c r="B237" s="1">
        <v>4710200.6610626373</v>
      </c>
      <c r="C237" s="1" t="s">
        <v>57</v>
      </c>
      <c r="D237" s="1">
        <v>6666</v>
      </c>
      <c r="E237" s="1" t="s">
        <v>16</v>
      </c>
      <c r="F237" s="1"/>
      <c r="G237" s="1"/>
      <c r="H237" s="1"/>
      <c r="I237" s="1"/>
      <c r="J237" s="1" t="s">
        <v>37</v>
      </c>
      <c r="K237" s="1" t="s">
        <v>19</v>
      </c>
      <c r="L237" s="1">
        <v>1501.822739090343</v>
      </c>
      <c r="M237" s="4"/>
      <c r="N237" s="16">
        <v>43555</v>
      </c>
    </row>
    <row r="238" spans="1:14" x14ac:dyDescent="0.3">
      <c r="A238" s="15" t="s">
        <v>24</v>
      </c>
      <c r="B238" s="1">
        <v>1153068916.0928597</v>
      </c>
      <c r="C238" s="1" t="s">
        <v>48</v>
      </c>
      <c r="D238" s="1">
        <v>6666</v>
      </c>
      <c r="E238" s="1" t="s">
        <v>20</v>
      </c>
      <c r="F238" s="1"/>
      <c r="G238" s="1"/>
      <c r="H238" s="1"/>
      <c r="I238" s="1"/>
      <c r="J238" s="1" t="s">
        <v>37</v>
      </c>
      <c r="K238" s="1" t="s">
        <v>28</v>
      </c>
      <c r="L238" s="1">
        <v>1474.3261349024528</v>
      </c>
      <c r="M238" s="4">
        <v>213784007</v>
      </c>
      <c r="N238" s="16">
        <v>43555</v>
      </c>
    </row>
    <row r="239" spans="1:14" x14ac:dyDescent="0.3">
      <c r="A239" s="15" t="s">
        <v>24</v>
      </c>
      <c r="B239" s="1">
        <v>1109418963.6287816</v>
      </c>
      <c r="C239" s="1" t="s">
        <v>66</v>
      </c>
      <c r="D239" s="1">
        <v>6666</v>
      </c>
      <c r="E239" s="1" t="s">
        <v>20</v>
      </c>
      <c r="F239" s="1"/>
      <c r="G239" s="1"/>
      <c r="H239" s="1"/>
      <c r="I239" s="1"/>
      <c r="J239" s="1" t="s">
        <v>37</v>
      </c>
      <c r="K239" s="1" t="s">
        <v>28</v>
      </c>
      <c r="L239" s="1">
        <v>1000.9679297782536</v>
      </c>
      <c r="M239" s="4">
        <v>668</v>
      </c>
      <c r="N239" s="16">
        <v>43555</v>
      </c>
    </row>
    <row r="240" spans="1:14" x14ac:dyDescent="0.3">
      <c r="A240" s="15" t="s">
        <v>24</v>
      </c>
      <c r="B240" s="1">
        <v>53018595.091080762</v>
      </c>
      <c r="C240" s="1" t="s">
        <v>66</v>
      </c>
      <c r="D240" s="1">
        <v>6666</v>
      </c>
      <c r="E240" s="1" t="s">
        <v>20</v>
      </c>
      <c r="F240" s="1"/>
      <c r="G240" s="1"/>
      <c r="H240" s="1"/>
      <c r="I240" s="1"/>
      <c r="J240" s="1" t="s">
        <v>37</v>
      </c>
      <c r="K240" s="1" t="s">
        <v>19</v>
      </c>
      <c r="L240" s="1">
        <v>1000.9207856536218</v>
      </c>
      <c r="M240" s="4">
        <v>1643</v>
      </c>
      <c r="N240" s="16">
        <v>43555</v>
      </c>
    </row>
    <row r="241" spans="1:14" x14ac:dyDescent="0.3">
      <c r="A241" s="15" t="s">
        <v>24</v>
      </c>
      <c r="B241" s="1">
        <v>37369546.941156961</v>
      </c>
      <c r="C241" s="1" t="s">
        <v>66</v>
      </c>
      <c r="D241" s="1">
        <v>6666</v>
      </c>
      <c r="E241" s="1" t="s">
        <v>20</v>
      </c>
      <c r="F241" s="1"/>
      <c r="G241" s="1"/>
      <c r="H241" s="1"/>
      <c r="I241" s="1"/>
      <c r="J241" s="1" t="s">
        <v>37</v>
      </c>
      <c r="K241" s="1" t="s">
        <v>19</v>
      </c>
      <c r="L241" s="1">
        <v>701.49824588711658</v>
      </c>
      <c r="M241" s="4">
        <v>3062</v>
      </c>
      <c r="N241" s="16">
        <v>43555</v>
      </c>
    </row>
    <row r="242" spans="1:14" x14ac:dyDescent="0.3">
      <c r="A242" s="15" t="s">
        <v>24</v>
      </c>
      <c r="B242" s="1">
        <v>557226010.74138558</v>
      </c>
      <c r="C242" s="1" t="s">
        <v>66</v>
      </c>
      <c r="D242" s="1">
        <v>6666</v>
      </c>
      <c r="E242" s="1" t="s">
        <v>20</v>
      </c>
      <c r="F242" s="1"/>
      <c r="G242" s="1"/>
      <c r="H242" s="1"/>
      <c r="I242" s="1"/>
      <c r="J242" s="1" t="s">
        <v>37</v>
      </c>
      <c r="K242" s="1" t="s">
        <v>19</v>
      </c>
      <c r="L242" s="1">
        <v>1000.5817288357991</v>
      </c>
      <c r="M242" s="4">
        <v>8637</v>
      </c>
      <c r="N242" s="16">
        <v>43555</v>
      </c>
    </row>
    <row r="243" spans="1:14" x14ac:dyDescent="0.3">
      <c r="A243" s="15" t="s">
        <v>24</v>
      </c>
      <c r="B243" s="1">
        <v>1097952316.1492863</v>
      </c>
      <c r="C243" s="1" t="s">
        <v>42</v>
      </c>
      <c r="D243" s="1">
        <v>6666</v>
      </c>
      <c r="E243" s="1" t="s">
        <v>20</v>
      </c>
      <c r="F243" s="1"/>
      <c r="G243" s="1"/>
      <c r="H243" s="1" t="s">
        <v>53</v>
      </c>
      <c r="I243" s="1"/>
      <c r="J243" s="1" t="s">
        <v>37</v>
      </c>
      <c r="K243" s="1" t="s">
        <v>28</v>
      </c>
      <c r="L243" s="1">
        <v>1176.0397430222595</v>
      </c>
      <c r="M243" s="4">
        <v>11968</v>
      </c>
      <c r="N243" s="16">
        <v>43555</v>
      </c>
    </row>
    <row r="244" spans="1:14" x14ac:dyDescent="0.3">
      <c r="A244" s="15" t="s">
        <v>24</v>
      </c>
      <c r="B244" s="1">
        <v>904131858.09770346</v>
      </c>
      <c r="C244" s="1" t="s">
        <v>48</v>
      </c>
      <c r="D244" s="1">
        <v>6666</v>
      </c>
      <c r="E244" s="1" t="s">
        <v>20</v>
      </c>
      <c r="F244" s="1"/>
      <c r="G244" s="1"/>
      <c r="H244" s="1"/>
      <c r="I244" s="1"/>
      <c r="J244" s="1" t="s">
        <v>37</v>
      </c>
      <c r="K244" s="1" t="s">
        <v>28</v>
      </c>
      <c r="L244" s="1">
        <v>51841.047440937626</v>
      </c>
      <c r="M244" s="4"/>
      <c r="N244" s="16">
        <v>43555</v>
      </c>
    </row>
    <row r="245" spans="1:14" x14ac:dyDescent="0.3">
      <c r="A245" s="15" t="s">
        <v>24</v>
      </c>
      <c r="B245" s="1">
        <v>1268271955.9454885</v>
      </c>
      <c r="C245" s="1" t="s">
        <v>48</v>
      </c>
      <c r="D245" s="1">
        <v>6666</v>
      </c>
      <c r="E245" s="1" t="s">
        <v>20</v>
      </c>
      <c r="F245" s="1"/>
      <c r="G245" s="1"/>
      <c r="H245" s="1"/>
      <c r="I245" s="1"/>
      <c r="J245" s="1" t="s">
        <v>37</v>
      </c>
      <c r="K245" s="1" t="s">
        <v>28</v>
      </c>
      <c r="L245" s="1">
        <v>9000.8172679444469</v>
      </c>
      <c r="M245" s="4">
        <v>120281</v>
      </c>
      <c r="N245" s="16">
        <v>43555</v>
      </c>
    </row>
    <row r="246" spans="1:14" x14ac:dyDescent="0.3">
      <c r="A246" s="15" t="s">
        <v>24</v>
      </c>
      <c r="B246" s="1">
        <v>1268271955.9454885</v>
      </c>
      <c r="C246" s="1" t="s">
        <v>48</v>
      </c>
      <c r="D246" s="1">
        <v>6666</v>
      </c>
      <c r="E246" s="1" t="s">
        <v>20</v>
      </c>
      <c r="F246" s="1"/>
      <c r="G246" s="1"/>
      <c r="H246" s="1"/>
      <c r="I246" s="1"/>
      <c r="J246" s="1" t="s">
        <v>37</v>
      </c>
      <c r="K246" s="1" t="s">
        <v>28</v>
      </c>
      <c r="L246" s="1">
        <v>6000.7218198218297</v>
      </c>
      <c r="M246" s="4">
        <v>139675</v>
      </c>
      <c r="N246" s="16">
        <v>43555</v>
      </c>
    </row>
    <row r="247" spans="1:14" x14ac:dyDescent="0.3">
      <c r="A247" s="15" t="s">
        <v>24</v>
      </c>
      <c r="B247" s="1">
        <v>1268271955.9454885</v>
      </c>
      <c r="C247" s="1" t="s">
        <v>48</v>
      </c>
      <c r="D247" s="1">
        <v>6666</v>
      </c>
      <c r="E247" s="1" t="s">
        <v>20</v>
      </c>
      <c r="F247" s="1"/>
      <c r="G247" s="1"/>
      <c r="H247" s="1"/>
      <c r="I247" s="1"/>
      <c r="J247" s="1" t="s">
        <v>37</v>
      </c>
      <c r="K247" s="1" t="s">
        <v>28</v>
      </c>
      <c r="L247" s="1">
        <v>9001.0241042133584</v>
      </c>
      <c r="M247" s="4">
        <v>150797</v>
      </c>
      <c r="N247" s="16">
        <v>43555</v>
      </c>
    </row>
    <row r="248" spans="1:14" x14ac:dyDescent="0.3">
      <c r="A248" s="15" t="s">
        <v>24</v>
      </c>
      <c r="B248" s="1">
        <v>1008502700.3396019</v>
      </c>
      <c r="C248" s="1" t="s">
        <v>48</v>
      </c>
      <c r="D248" s="1">
        <v>6666</v>
      </c>
      <c r="E248" s="1" t="s">
        <v>20</v>
      </c>
      <c r="F248" s="1"/>
      <c r="G248" s="1"/>
      <c r="H248" s="1"/>
      <c r="I248" s="1"/>
      <c r="J248" s="1" t="s">
        <v>37</v>
      </c>
      <c r="K248" s="1" t="s">
        <v>28</v>
      </c>
      <c r="L248" s="1">
        <v>260.9462463074899</v>
      </c>
      <c r="M248" s="4">
        <v>2293537</v>
      </c>
      <c r="N248" s="16">
        <v>43555</v>
      </c>
    </row>
    <row r="249" spans="1:14" x14ac:dyDescent="0.3">
      <c r="A249" s="15" t="s">
        <v>24</v>
      </c>
      <c r="B249" s="1">
        <v>481867916.36989784</v>
      </c>
      <c r="C249" s="1" t="s">
        <v>48</v>
      </c>
      <c r="D249" s="1">
        <v>6666</v>
      </c>
      <c r="E249" s="1" t="s">
        <v>39</v>
      </c>
      <c r="F249" s="1"/>
      <c r="G249" s="1"/>
      <c r="H249" s="1"/>
      <c r="I249" s="1"/>
      <c r="J249" s="1" t="s">
        <v>37</v>
      </c>
      <c r="K249" s="1" t="s">
        <v>19</v>
      </c>
      <c r="L249" s="1">
        <v>171.22830401609505</v>
      </c>
      <c r="M249" s="4">
        <v>307</v>
      </c>
      <c r="N249" s="16">
        <v>43555</v>
      </c>
    </row>
    <row r="250" spans="1:14" x14ac:dyDescent="0.3">
      <c r="A250" s="15" t="s">
        <v>24</v>
      </c>
      <c r="B250" s="1">
        <v>155360921.34924382</v>
      </c>
      <c r="C250" s="1" t="s">
        <v>48</v>
      </c>
      <c r="D250" s="1">
        <v>6666</v>
      </c>
      <c r="E250" s="1" t="s">
        <v>20</v>
      </c>
      <c r="F250" s="1"/>
      <c r="G250" s="1"/>
      <c r="H250" s="1"/>
      <c r="I250" s="1"/>
      <c r="J250" s="1" t="s">
        <v>37</v>
      </c>
      <c r="K250" s="1" t="s">
        <v>19</v>
      </c>
      <c r="L250" s="1">
        <v>18.696747140472556</v>
      </c>
      <c r="M250" s="4">
        <v>1466148027</v>
      </c>
      <c r="N250" s="16">
        <v>43524</v>
      </c>
    </row>
    <row r="251" spans="1:14" x14ac:dyDescent="0.3">
      <c r="A251" s="15" t="s">
        <v>24</v>
      </c>
      <c r="B251" s="1">
        <v>607063791.01003015</v>
      </c>
      <c r="C251" s="1" t="s">
        <v>48</v>
      </c>
      <c r="D251" s="1">
        <v>6666</v>
      </c>
      <c r="E251" s="1" t="s">
        <v>20</v>
      </c>
      <c r="F251" s="1"/>
      <c r="G251" s="1"/>
      <c r="H251" s="1"/>
      <c r="I251" s="1"/>
      <c r="J251" s="1" t="s">
        <v>37</v>
      </c>
      <c r="K251" s="1" t="s">
        <v>19</v>
      </c>
      <c r="L251" s="1">
        <v>711.84662774042079</v>
      </c>
      <c r="M251" s="4">
        <v>2258018888</v>
      </c>
      <c r="N251" s="16">
        <v>43524</v>
      </c>
    </row>
    <row r="252" spans="1:14" x14ac:dyDescent="0.3">
      <c r="A252" s="15" t="s">
        <v>24</v>
      </c>
      <c r="B252" s="1">
        <v>629512443.56497097</v>
      </c>
      <c r="C252" s="1" t="s">
        <v>48</v>
      </c>
      <c r="D252" s="1">
        <v>6666</v>
      </c>
      <c r="E252" s="1" t="s">
        <v>20</v>
      </c>
      <c r="F252" s="1"/>
      <c r="G252" s="1"/>
      <c r="H252" s="1"/>
      <c r="I252" s="1"/>
      <c r="J252" s="1" t="s">
        <v>37</v>
      </c>
      <c r="K252" s="1" t="s">
        <v>19</v>
      </c>
      <c r="L252" s="1">
        <v>367.72751951303002</v>
      </c>
      <c r="M252" s="4">
        <v>3209304197</v>
      </c>
      <c r="N252" s="16">
        <v>43524</v>
      </c>
    </row>
    <row r="253" spans="1:14" x14ac:dyDescent="0.3">
      <c r="A253" s="15" t="s">
        <v>24</v>
      </c>
      <c r="B253" s="1">
        <v>836795720.13568377</v>
      </c>
      <c r="C253" s="1" t="s">
        <v>48</v>
      </c>
      <c r="D253" s="1">
        <v>6666</v>
      </c>
      <c r="E253" s="1" t="s">
        <v>16</v>
      </c>
      <c r="F253" s="1"/>
      <c r="G253" s="1"/>
      <c r="H253" s="1"/>
      <c r="I253" s="1"/>
      <c r="J253" s="1" t="s">
        <v>37</v>
      </c>
      <c r="K253" s="1" t="s">
        <v>28</v>
      </c>
      <c r="L253" s="1">
        <v>409.6276270323433</v>
      </c>
      <c r="M253" s="4">
        <v>4610183384</v>
      </c>
      <c r="N253" s="16">
        <v>43524</v>
      </c>
    </row>
    <row r="254" spans="1:14" x14ac:dyDescent="0.3">
      <c r="A254" s="15" t="s">
        <v>24</v>
      </c>
      <c r="B254" s="1">
        <v>780963630.91947985</v>
      </c>
      <c r="C254" s="1" t="s">
        <v>48</v>
      </c>
      <c r="D254" s="1">
        <v>6666</v>
      </c>
      <c r="E254" s="1" t="s">
        <v>20</v>
      </c>
      <c r="F254" s="1"/>
      <c r="G254" s="1"/>
      <c r="H254" s="1"/>
      <c r="I254" s="1"/>
      <c r="J254" s="1" t="s">
        <v>37</v>
      </c>
      <c r="K254" s="1" t="s">
        <v>28</v>
      </c>
      <c r="L254" s="1">
        <v>533.22833081351882</v>
      </c>
      <c r="M254" s="4">
        <v>7969577032</v>
      </c>
      <c r="N254" s="16">
        <v>43524</v>
      </c>
    </row>
    <row r="255" spans="1:14" x14ac:dyDescent="0.3">
      <c r="A255" s="15" t="s">
        <v>24</v>
      </c>
      <c r="B255" s="1">
        <v>1198575144.2031963</v>
      </c>
      <c r="C255" s="1" t="s">
        <v>48</v>
      </c>
      <c r="D255" s="1">
        <v>6666</v>
      </c>
      <c r="E255" s="1" t="s">
        <v>20</v>
      </c>
      <c r="F255" s="1"/>
      <c r="G255" s="1"/>
      <c r="H255" s="1"/>
      <c r="I255" s="1"/>
      <c r="J255" s="1" t="s">
        <v>37</v>
      </c>
      <c r="K255" s="1" t="s">
        <v>28</v>
      </c>
      <c r="L255" s="1">
        <v>2548.7865217005719</v>
      </c>
      <c r="M255" s="4">
        <v>9400010572</v>
      </c>
      <c r="N255" s="16">
        <v>43524</v>
      </c>
    </row>
    <row r="256" spans="1:14" x14ac:dyDescent="0.3">
      <c r="A256" s="15" t="s">
        <v>24</v>
      </c>
      <c r="B256" s="1">
        <v>1206639764.5055635</v>
      </c>
      <c r="C256" s="1" t="s">
        <v>42</v>
      </c>
      <c r="D256" s="1">
        <v>6666</v>
      </c>
      <c r="E256" s="1" t="s">
        <v>20</v>
      </c>
      <c r="F256" s="1"/>
      <c r="G256" s="1"/>
      <c r="H256" s="1" t="s">
        <v>53</v>
      </c>
      <c r="I256" s="1"/>
      <c r="J256" s="1" t="s">
        <v>37</v>
      </c>
      <c r="K256" s="1" t="s">
        <v>28</v>
      </c>
      <c r="L256" s="1">
        <v>3083.597733584912</v>
      </c>
      <c r="M256" s="4">
        <v>1026198</v>
      </c>
      <c r="N256" s="16">
        <v>43555</v>
      </c>
    </row>
    <row r="257" spans="1:14" x14ac:dyDescent="0.3">
      <c r="A257" s="15" t="s">
        <v>24</v>
      </c>
      <c r="B257" s="1">
        <v>650082066.65709126</v>
      </c>
      <c r="C257" s="1" t="s">
        <v>38</v>
      </c>
      <c r="D257" s="1">
        <v>7899</v>
      </c>
      <c r="E257" s="1" t="s">
        <v>16</v>
      </c>
      <c r="F257" s="1"/>
      <c r="G257" s="1"/>
      <c r="H257" s="1"/>
      <c r="I257" s="1"/>
      <c r="J257" s="1" t="s">
        <v>40</v>
      </c>
      <c r="K257" s="1" t="s">
        <v>19</v>
      </c>
      <c r="L257" s="1">
        <v>58.216240438462769</v>
      </c>
      <c r="M257" s="4"/>
      <c r="N257" s="16">
        <v>43585</v>
      </c>
    </row>
    <row r="258" spans="1:14" x14ac:dyDescent="0.3">
      <c r="A258" s="15" t="s">
        <v>24</v>
      </c>
      <c r="B258" s="1">
        <v>730278391.73558104</v>
      </c>
      <c r="C258" s="1" t="s">
        <v>38</v>
      </c>
      <c r="D258" s="1">
        <v>7899</v>
      </c>
      <c r="E258" s="1" t="s">
        <v>20</v>
      </c>
      <c r="F258" s="1"/>
      <c r="G258" s="1"/>
      <c r="H258" s="1"/>
      <c r="I258" s="1"/>
      <c r="J258" s="1" t="s">
        <v>18</v>
      </c>
      <c r="K258" s="1" t="s">
        <v>28</v>
      </c>
      <c r="L258" s="1">
        <v>205.19382273632053</v>
      </c>
      <c r="M258" s="4"/>
      <c r="N258" s="16">
        <v>43585</v>
      </c>
    </row>
    <row r="259" spans="1:14" x14ac:dyDescent="0.3">
      <c r="A259" s="15" t="s">
        <v>24</v>
      </c>
      <c r="B259" s="1">
        <v>791538733.49865103</v>
      </c>
      <c r="C259" s="1" t="s">
        <v>38</v>
      </c>
      <c r="D259" s="1">
        <v>7899</v>
      </c>
      <c r="E259" s="1" t="s">
        <v>20</v>
      </c>
      <c r="F259" s="1"/>
      <c r="G259" s="1"/>
      <c r="H259" s="1"/>
      <c r="I259" s="1"/>
      <c r="J259" s="1" t="s">
        <v>40</v>
      </c>
      <c r="K259" s="1" t="s">
        <v>28</v>
      </c>
      <c r="L259" s="1">
        <v>211.20562192134179</v>
      </c>
      <c r="M259" s="4"/>
      <c r="N259" s="16">
        <v>43585</v>
      </c>
    </row>
    <row r="260" spans="1:14" x14ac:dyDescent="0.3">
      <c r="A260" s="15" t="s">
        <v>24</v>
      </c>
      <c r="B260" s="1">
        <v>843220752.31890345</v>
      </c>
      <c r="C260" s="1" t="s">
        <v>38</v>
      </c>
      <c r="D260" s="1">
        <v>7899</v>
      </c>
      <c r="E260" s="1" t="s">
        <v>16</v>
      </c>
      <c r="F260" s="1"/>
      <c r="G260" s="1"/>
      <c r="H260" s="1"/>
      <c r="I260" s="1"/>
      <c r="J260" s="1" t="s">
        <v>18</v>
      </c>
      <c r="K260" s="1" t="s">
        <v>28</v>
      </c>
      <c r="L260" s="1">
        <v>67.415007158677852</v>
      </c>
      <c r="M260" s="4"/>
      <c r="N260" s="16">
        <v>43585</v>
      </c>
    </row>
    <row r="261" spans="1:14" x14ac:dyDescent="0.3">
      <c r="A261" s="15" t="s">
        <v>24</v>
      </c>
      <c r="B261" s="1">
        <v>981104255.57125735</v>
      </c>
      <c r="C261" s="1" t="s">
        <v>38</v>
      </c>
      <c r="D261" s="1">
        <v>7899</v>
      </c>
      <c r="E261" s="1" t="s">
        <v>20</v>
      </c>
      <c r="F261" s="1"/>
      <c r="G261" s="1"/>
      <c r="H261" s="1"/>
      <c r="I261" s="1"/>
      <c r="J261" s="1" t="s">
        <v>18</v>
      </c>
      <c r="K261" s="1" t="s">
        <v>28</v>
      </c>
      <c r="L261" s="1">
        <v>145.76740029822196</v>
      </c>
      <c r="M261" s="4"/>
      <c r="N261" s="16">
        <v>43585</v>
      </c>
    </row>
    <row r="262" spans="1:14" x14ac:dyDescent="0.3">
      <c r="A262" s="15" t="s">
        <v>24</v>
      </c>
      <c r="B262" s="1">
        <v>1025517481.0039601</v>
      </c>
      <c r="C262" s="1" t="s">
        <v>38</v>
      </c>
      <c r="D262" s="1">
        <v>7899</v>
      </c>
      <c r="E262" s="1" t="s">
        <v>20</v>
      </c>
      <c r="F262" s="1"/>
      <c r="G262" s="1"/>
      <c r="H262" s="1"/>
      <c r="I262" s="1"/>
      <c r="J262" s="1" t="s">
        <v>40</v>
      </c>
      <c r="K262" s="1" t="s">
        <v>28</v>
      </c>
      <c r="L262" s="1">
        <v>260.52440180421132</v>
      </c>
      <c r="M262" s="4"/>
      <c r="N262" s="16">
        <v>43585</v>
      </c>
    </row>
    <row r="263" spans="1:14" x14ac:dyDescent="0.3">
      <c r="A263" s="15" t="s">
        <v>24</v>
      </c>
      <c r="B263" s="1">
        <v>657584317.78046095</v>
      </c>
      <c r="C263" s="1" t="s">
        <v>41</v>
      </c>
      <c r="D263" s="1">
        <v>7899</v>
      </c>
      <c r="E263" s="1" t="s">
        <v>16</v>
      </c>
      <c r="F263" s="1"/>
      <c r="G263" s="1"/>
      <c r="H263" s="1"/>
      <c r="I263" s="1"/>
      <c r="J263" s="1" t="s">
        <v>37</v>
      </c>
      <c r="K263" s="1" t="s">
        <v>19</v>
      </c>
      <c r="L263" s="1">
        <v>774.40316658095128</v>
      </c>
      <c r="M263" s="4">
        <v>3184353927</v>
      </c>
      <c r="N263" s="16">
        <v>43585</v>
      </c>
    </row>
    <row r="264" spans="1:14" x14ac:dyDescent="0.3">
      <c r="A264" s="15" t="s">
        <v>24</v>
      </c>
      <c r="B264" s="1">
        <v>1010287653.2093558</v>
      </c>
      <c r="C264" s="1" t="s">
        <v>41</v>
      </c>
      <c r="D264" s="1">
        <v>7899</v>
      </c>
      <c r="E264" s="1" t="s">
        <v>20</v>
      </c>
      <c r="F264" s="1"/>
      <c r="G264" s="1"/>
      <c r="H264" s="1"/>
      <c r="I264" s="1"/>
      <c r="J264" s="1" t="s">
        <v>37</v>
      </c>
      <c r="K264" s="1" t="s">
        <v>28</v>
      </c>
      <c r="L264" s="1">
        <v>167.04070438581343</v>
      </c>
      <c r="M264" s="4">
        <v>10121352580</v>
      </c>
      <c r="N264" s="16">
        <v>43585</v>
      </c>
    </row>
    <row r="265" spans="1:14" x14ac:dyDescent="0.3">
      <c r="A265" s="15" t="s">
        <v>24</v>
      </c>
      <c r="B265" s="1">
        <v>1256356341.4469039</v>
      </c>
      <c r="C265" s="1" t="s">
        <v>41</v>
      </c>
      <c r="D265" s="1">
        <v>7899</v>
      </c>
      <c r="E265" s="1" t="s">
        <v>16</v>
      </c>
      <c r="F265" s="1"/>
      <c r="G265" s="1"/>
      <c r="H265" s="1"/>
      <c r="I265" s="1"/>
      <c r="J265" s="1" t="s">
        <v>37</v>
      </c>
      <c r="K265" s="1" t="s">
        <v>28</v>
      </c>
      <c r="L265" s="1">
        <v>547.33948428942142</v>
      </c>
      <c r="M265" s="4">
        <v>10232250257</v>
      </c>
      <c r="N265" s="16">
        <v>43585</v>
      </c>
    </row>
    <row r="266" spans="1:14" x14ac:dyDescent="0.3">
      <c r="A266" s="15" t="s">
        <v>24</v>
      </c>
      <c r="B266" s="1">
        <v>523186845.38171363</v>
      </c>
      <c r="C266" s="1" t="s">
        <v>42</v>
      </c>
      <c r="D266" s="1">
        <v>7897</v>
      </c>
      <c r="E266" s="1" t="s">
        <v>20</v>
      </c>
      <c r="F266" s="1"/>
      <c r="G266" s="1"/>
      <c r="H266" s="1"/>
      <c r="I266" s="1"/>
      <c r="J266" s="1" t="s">
        <v>37</v>
      </c>
      <c r="K266" s="1" t="s">
        <v>19</v>
      </c>
      <c r="L266" s="1">
        <v>69.382377727493235</v>
      </c>
      <c r="M266" s="4">
        <v>3017387293</v>
      </c>
      <c r="N266" s="16">
        <v>43585</v>
      </c>
    </row>
    <row r="267" spans="1:14" x14ac:dyDescent="0.3">
      <c r="A267" s="15" t="s">
        <v>24</v>
      </c>
      <c r="B267" s="1">
        <v>270398506.87035114</v>
      </c>
      <c r="C267" s="1" t="s">
        <v>42</v>
      </c>
      <c r="D267" s="1">
        <v>7897</v>
      </c>
      <c r="E267" s="1" t="s">
        <v>20</v>
      </c>
      <c r="F267" s="1"/>
      <c r="G267" s="1"/>
      <c r="H267" s="1"/>
      <c r="I267" s="1"/>
      <c r="J267" s="1" t="s">
        <v>37</v>
      </c>
      <c r="K267" s="1" t="s">
        <v>19</v>
      </c>
      <c r="L267" s="1">
        <v>301.22219009911834</v>
      </c>
      <c r="M267" s="4">
        <v>14484604</v>
      </c>
      <c r="N267" s="16">
        <v>43585</v>
      </c>
    </row>
    <row r="268" spans="1:14" x14ac:dyDescent="0.3">
      <c r="A268" s="15" t="s">
        <v>24</v>
      </c>
      <c r="B268" s="1">
        <v>52341631.566381104</v>
      </c>
      <c r="C268" s="1" t="s">
        <v>42</v>
      </c>
      <c r="D268" s="1">
        <v>7897</v>
      </c>
      <c r="E268" s="1" t="s">
        <v>20</v>
      </c>
      <c r="F268" s="1"/>
      <c r="G268" s="1"/>
      <c r="H268" s="1"/>
      <c r="I268" s="1"/>
      <c r="J268" s="1" t="s">
        <v>37</v>
      </c>
      <c r="K268" s="1" t="s">
        <v>19</v>
      </c>
      <c r="L268" s="1">
        <v>284.9208608778552</v>
      </c>
      <c r="M268" s="4">
        <v>92053625</v>
      </c>
      <c r="N268" s="16">
        <v>43585</v>
      </c>
    </row>
    <row r="269" spans="1:14" x14ac:dyDescent="0.3">
      <c r="A269" s="15" t="s">
        <v>24</v>
      </c>
      <c r="B269" s="1">
        <v>993794966.89416754</v>
      </c>
      <c r="C269" s="1" t="s">
        <v>42</v>
      </c>
      <c r="D269" s="1">
        <v>7897</v>
      </c>
      <c r="E269" s="1" t="s">
        <v>20</v>
      </c>
      <c r="F269" s="1"/>
      <c r="G269" s="1"/>
      <c r="H269" s="1"/>
      <c r="I269" s="1"/>
      <c r="J269" s="1" t="s">
        <v>37</v>
      </c>
      <c r="K269" s="1" t="s">
        <v>28</v>
      </c>
      <c r="L269" s="1">
        <v>370.51505990421026</v>
      </c>
      <c r="M269" s="4">
        <v>834255644</v>
      </c>
      <c r="N269" s="16">
        <v>43585</v>
      </c>
    </row>
    <row r="270" spans="1:14" x14ac:dyDescent="0.3">
      <c r="A270" s="15" t="s">
        <v>24</v>
      </c>
      <c r="B270" s="1">
        <v>561626169.80291283</v>
      </c>
      <c r="C270" s="1" t="s">
        <v>42</v>
      </c>
      <c r="D270" s="1">
        <v>7897</v>
      </c>
      <c r="E270" s="1" t="s">
        <v>20</v>
      </c>
      <c r="F270" s="1"/>
      <c r="G270" s="1"/>
      <c r="H270" s="1"/>
      <c r="I270" s="1"/>
      <c r="J270" s="1" t="s">
        <v>37</v>
      </c>
      <c r="K270" s="1" t="s">
        <v>19</v>
      </c>
      <c r="L270" s="1">
        <v>290.95136544478868</v>
      </c>
      <c r="M270" s="4">
        <v>1371287047</v>
      </c>
      <c r="N270" s="16">
        <v>43585</v>
      </c>
    </row>
    <row r="271" spans="1:14" x14ac:dyDescent="0.3">
      <c r="A271" s="15" t="s">
        <v>24</v>
      </c>
      <c r="B271" s="1">
        <v>649917765.27795219</v>
      </c>
      <c r="C271" s="1" t="s">
        <v>42</v>
      </c>
      <c r="D271" s="1">
        <v>7897</v>
      </c>
      <c r="E271" s="1" t="s">
        <v>16</v>
      </c>
      <c r="F271" s="1"/>
      <c r="G271" s="1"/>
      <c r="H271" s="1"/>
      <c r="I271" s="1"/>
      <c r="J271" s="1" t="s">
        <v>18</v>
      </c>
      <c r="K271" s="1" t="s">
        <v>19</v>
      </c>
      <c r="L271" s="1">
        <v>186.50727907627734</v>
      </c>
      <c r="M271" s="4">
        <v>1541755402</v>
      </c>
      <c r="N271" s="16">
        <v>43585</v>
      </c>
    </row>
    <row r="272" spans="1:14" x14ac:dyDescent="0.3">
      <c r="A272" s="15" t="s">
        <v>24</v>
      </c>
      <c r="B272" s="1">
        <v>335829880.54819024</v>
      </c>
      <c r="C272" s="1" t="s">
        <v>42</v>
      </c>
      <c r="D272" s="1">
        <v>7897</v>
      </c>
      <c r="E272" s="1" t="s">
        <v>20</v>
      </c>
      <c r="F272" s="1"/>
      <c r="G272" s="1"/>
      <c r="H272" s="1"/>
      <c r="I272" s="1"/>
      <c r="J272" s="1" t="s">
        <v>37</v>
      </c>
      <c r="K272" s="1" t="s">
        <v>19</v>
      </c>
      <c r="L272" s="1">
        <v>810.82372926697212</v>
      </c>
      <c r="M272" s="4">
        <v>2231889719</v>
      </c>
      <c r="N272" s="16">
        <v>43585</v>
      </c>
    </row>
    <row r="273" spans="1:14" x14ac:dyDescent="0.3">
      <c r="A273" s="15" t="s">
        <v>24</v>
      </c>
      <c r="B273" s="1">
        <v>682439883.92289329</v>
      </c>
      <c r="C273" s="1" t="s">
        <v>42</v>
      </c>
      <c r="D273" s="1">
        <v>7897</v>
      </c>
      <c r="E273" s="1" t="s">
        <v>20</v>
      </c>
      <c r="F273" s="1"/>
      <c r="G273" s="1"/>
      <c r="H273" s="1"/>
      <c r="I273" s="1"/>
      <c r="J273" s="1" t="s">
        <v>37</v>
      </c>
      <c r="K273" s="1" t="s">
        <v>19</v>
      </c>
      <c r="L273" s="1">
        <v>247.86903489422627</v>
      </c>
      <c r="M273" s="4">
        <v>2513865153</v>
      </c>
      <c r="N273" s="16">
        <v>43585</v>
      </c>
    </row>
    <row r="274" spans="1:14" x14ac:dyDescent="0.3">
      <c r="A274" s="15" t="s">
        <v>24</v>
      </c>
      <c r="B274" s="1">
        <v>649917765.27795219</v>
      </c>
      <c r="C274" s="1" t="s">
        <v>42</v>
      </c>
      <c r="D274" s="1">
        <v>7897</v>
      </c>
      <c r="E274" s="1" t="s">
        <v>16</v>
      </c>
      <c r="F274" s="1"/>
      <c r="G274" s="1"/>
      <c r="H274" s="1"/>
      <c r="I274" s="1"/>
      <c r="J274" s="1" t="s">
        <v>18</v>
      </c>
      <c r="K274" s="1" t="s">
        <v>19</v>
      </c>
      <c r="L274" s="1">
        <v>185.10295264739725</v>
      </c>
      <c r="M274" s="4">
        <v>2514074859</v>
      </c>
      <c r="N274" s="16">
        <v>43585</v>
      </c>
    </row>
    <row r="275" spans="1:14" x14ac:dyDescent="0.3">
      <c r="A275" s="15" t="s">
        <v>24</v>
      </c>
      <c r="B275" s="1">
        <v>1239245412.482928</v>
      </c>
      <c r="C275" s="1" t="s">
        <v>42</v>
      </c>
      <c r="D275" s="1">
        <v>7897</v>
      </c>
      <c r="E275" s="1" t="s">
        <v>16</v>
      </c>
      <c r="F275" s="1"/>
      <c r="G275" s="1"/>
      <c r="H275" s="1"/>
      <c r="I275" s="1"/>
      <c r="J275" s="1" t="s">
        <v>37</v>
      </c>
      <c r="K275" s="1" t="s">
        <v>28</v>
      </c>
      <c r="L275" s="1">
        <v>268.8401938806806</v>
      </c>
      <c r="M275" s="4">
        <v>2520674682</v>
      </c>
      <c r="N275" s="16">
        <v>43585</v>
      </c>
    </row>
    <row r="276" spans="1:14" x14ac:dyDescent="0.3">
      <c r="A276" s="15" t="s">
        <v>24</v>
      </c>
      <c r="B276" s="1">
        <v>457281823.42091948</v>
      </c>
      <c r="C276" s="1" t="s">
        <v>42</v>
      </c>
      <c r="D276" s="1">
        <v>7897</v>
      </c>
      <c r="E276" s="1" t="s">
        <v>20</v>
      </c>
      <c r="F276" s="1"/>
      <c r="G276" s="1"/>
      <c r="H276" s="1"/>
      <c r="I276" s="1"/>
      <c r="J276" s="1" t="s">
        <v>37</v>
      </c>
      <c r="K276" s="1" t="s">
        <v>19</v>
      </c>
      <c r="L276" s="1">
        <v>1261.0438223419333</v>
      </c>
      <c r="M276" s="4">
        <v>2983335297</v>
      </c>
      <c r="N276" s="16">
        <v>43585</v>
      </c>
    </row>
    <row r="277" spans="1:14" x14ac:dyDescent="0.3">
      <c r="A277" s="15" t="s">
        <v>24</v>
      </c>
      <c r="B277" s="1">
        <v>391423653.4637273</v>
      </c>
      <c r="C277" s="1" t="s">
        <v>42</v>
      </c>
      <c r="D277" s="1">
        <v>7897</v>
      </c>
      <c r="E277" s="1" t="s">
        <v>20</v>
      </c>
      <c r="F277" s="1"/>
      <c r="G277" s="1"/>
      <c r="H277" s="1"/>
      <c r="I277" s="1"/>
      <c r="J277" s="1" t="s">
        <v>37</v>
      </c>
      <c r="K277" s="1" t="s">
        <v>19</v>
      </c>
      <c r="L277" s="1">
        <v>1197.2222147975624</v>
      </c>
      <c r="M277" s="4">
        <v>3275329546</v>
      </c>
      <c r="N277" s="16">
        <v>43585</v>
      </c>
    </row>
    <row r="278" spans="1:14" x14ac:dyDescent="0.3">
      <c r="A278" s="15" t="s">
        <v>24</v>
      </c>
      <c r="B278" s="1">
        <v>511503019.15396643</v>
      </c>
      <c r="C278" s="1" t="s">
        <v>42</v>
      </c>
      <c r="D278" s="1">
        <v>7897</v>
      </c>
      <c r="E278" s="1" t="s">
        <v>20</v>
      </c>
      <c r="F278" s="1"/>
      <c r="G278" s="1"/>
      <c r="H278" s="1"/>
      <c r="I278" s="1"/>
      <c r="J278" s="1" t="s">
        <v>37</v>
      </c>
      <c r="K278" s="1" t="s">
        <v>19</v>
      </c>
      <c r="L278" s="1">
        <v>205.88478363512476</v>
      </c>
      <c r="M278" s="4">
        <v>4458706126</v>
      </c>
      <c r="N278" s="16">
        <v>43585</v>
      </c>
    </row>
    <row r="279" spans="1:14" x14ac:dyDescent="0.3">
      <c r="A279" s="15" t="s">
        <v>24</v>
      </c>
      <c r="B279" s="1">
        <v>953774683.86778152</v>
      </c>
      <c r="C279" s="1" t="s">
        <v>42</v>
      </c>
      <c r="D279" s="1">
        <v>7897</v>
      </c>
      <c r="E279" s="1" t="s">
        <v>20</v>
      </c>
      <c r="F279" s="1"/>
      <c r="G279" s="1"/>
      <c r="H279" s="1"/>
      <c r="I279" s="1"/>
      <c r="J279" s="1" t="s">
        <v>37</v>
      </c>
      <c r="K279" s="1" t="s">
        <v>28</v>
      </c>
      <c r="L279" s="1">
        <v>560.25636342202858</v>
      </c>
      <c r="M279" s="4">
        <v>5264345837</v>
      </c>
      <c r="N279" s="16">
        <v>43585</v>
      </c>
    </row>
    <row r="280" spans="1:14" x14ac:dyDescent="0.3">
      <c r="A280" s="15" t="s">
        <v>24</v>
      </c>
      <c r="B280" s="1">
        <v>160951059.44463727</v>
      </c>
      <c r="C280" s="1" t="s">
        <v>42</v>
      </c>
      <c r="D280" s="1">
        <v>7897</v>
      </c>
      <c r="E280" s="1" t="s">
        <v>20</v>
      </c>
      <c r="F280" s="1"/>
      <c r="G280" s="1"/>
      <c r="H280" s="1"/>
      <c r="I280" s="1"/>
      <c r="J280" s="1" t="s">
        <v>18</v>
      </c>
      <c r="K280" s="1" t="s">
        <v>19</v>
      </c>
      <c r="L280" s="1">
        <v>901.41365078030583</v>
      </c>
      <c r="M280" s="4">
        <v>5306025311</v>
      </c>
      <c r="N280" s="16">
        <v>43585</v>
      </c>
    </row>
    <row r="281" spans="1:14" x14ac:dyDescent="0.3">
      <c r="A281" s="15" t="s">
        <v>24</v>
      </c>
      <c r="B281" s="1">
        <v>809042758.4841758</v>
      </c>
      <c r="C281" s="1" t="s">
        <v>42</v>
      </c>
      <c r="D281" s="1">
        <v>7897</v>
      </c>
      <c r="E281" s="1" t="s">
        <v>20</v>
      </c>
      <c r="F281" s="1"/>
      <c r="G281" s="1"/>
      <c r="H281" s="1"/>
      <c r="I281" s="1"/>
      <c r="J281" s="1" t="s">
        <v>37</v>
      </c>
      <c r="K281" s="1" t="s">
        <v>28</v>
      </c>
      <c r="L281" s="1">
        <v>174.26800535186223</v>
      </c>
      <c r="M281" s="4">
        <v>5589452923</v>
      </c>
      <c r="N281" s="16">
        <v>43585</v>
      </c>
    </row>
    <row r="282" spans="1:14" x14ac:dyDescent="0.3">
      <c r="A282" s="15" t="s">
        <v>24</v>
      </c>
      <c r="B282" s="1">
        <v>1175952840.5475442</v>
      </c>
      <c r="C282" s="1" t="s">
        <v>42</v>
      </c>
      <c r="D282" s="1">
        <v>7897</v>
      </c>
      <c r="E282" s="1" t="s">
        <v>20</v>
      </c>
      <c r="F282" s="1"/>
      <c r="G282" s="1"/>
      <c r="H282" s="1"/>
      <c r="I282" s="1"/>
      <c r="J282" s="1" t="s">
        <v>37</v>
      </c>
      <c r="K282" s="1" t="s">
        <v>28</v>
      </c>
      <c r="L282" s="1">
        <v>412.28246998044131</v>
      </c>
      <c r="M282" s="4">
        <v>7016457055</v>
      </c>
      <c r="N282" s="16">
        <v>43585</v>
      </c>
    </row>
    <row r="283" spans="1:14" x14ac:dyDescent="0.3">
      <c r="A283" s="15" t="s">
        <v>24</v>
      </c>
      <c r="B283" s="1">
        <v>392180561.73343146</v>
      </c>
      <c r="C283" s="1" t="s">
        <v>42</v>
      </c>
      <c r="D283" s="1">
        <v>7897</v>
      </c>
      <c r="E283" s="1" t="s">
        <v>20</v>
      </c>
      <c r="F283" s="1"/>
      <c r="G283" s="1"/>
      <c r="H283" s="1"/>
      <c r="I283" s="1"/>
      <c r="J283" s="1" t="s">
        <v>37</v>
      </c>
      <c r="K283" s="1" t="s">
        <v>19</v>
      </c>
      <c r="L283" s="1">
        <v>629.24735350428102</v>
      </c>
      <c r="M283" s="4">
        <v>7734460534</v>
      </c>
      <c r="N283" s="16">
        <v>43585</v>
      </c>
    </row>
    <row r="284" spans="1:14" x14ac:dyDescent="0.3">
      <c r="A284" s="15" t="s">
        <v>24</v>
      </c>
      <c r="B284" s="1">
        <v>1118663471.0243363</v>
      </c>
      <c r="C284" s="1" t="s">
        <v>42</v>
      </c>
      <c r="D284" s="1">
        <v>7897</v>
      </c>
      <c r="E284" s="1" t="s">
        <v>20</v>
      </c>
      <c r="F284" s="1"/>
      <c r="G284" s="1"/>
      <c r="H284" s="1"/>
      <c r="I284" s="1"/>
      <c r="J284" s="1" t="s">
        <v>37</v>
      </c>
      <c r="K284" s="1" t="s">
        <v>28</v>
      </c>
      <c r="L284" s="1">
        <v>403.8501517725748</v>
      </c>
      <c r="M284" s="4">
        <v>8336806722</v>
      </c>
      <c r="N284" s="16">
        <v>43585</v>
      </c>
    </row>
    <row r="285" spans="1:14" x14ac:dyDescent="0.3">
      <c r="A285" s="15" t="s">
        <v>24</v>
      </c>
      <c r="B285" s="1">
        <v>651795372.28675032</v>
      </c>
      <c r="C285" s="1" t="s">
        <v>42</v>
      </c>
      <c r="D285" s="1">
        <v>7897</v>
      </c>
      <c r="E285" s="1" t="s">
        <v>16</v>
      </c>
      <c r="F285" s="1"/>
      <c r="G285" s="1"/>
      <c r="H285" s="1"/>
      <c r="I285" s="1"/>
      <c r="J285" s="1" t="s">
        <v>37</v>
      </c>
      <c r="K285" s="1" t="s">
        <v>19</v>
      </c>
      <c r="L285" s="1">
        <v>1050.6067016092643</v>
      </c>
      <c r="M285" s="4">
        <v>8520649610</v>
      </c>
      <c r="N285" s="16">
        <v>43616</v>
      </c>
    </row>
    <row r="286" spans="1:14" x14ac:dyDescent="0.3">
      <c r="A286" s="15" t="s">
        <v>24</v>
      </c>
      <c r="B286" s="1">
        <v>235893648.13534892</v>
      </c>
      <c r="C286" s="1" t="s">
        <v>42</v>
      </c>
      <c r="D286" s="1">
        <v>7897</v>
      </c>
      <c r="E286" s="1" t="s">
        <v>20</v>
      </c>
      <c r="F286" s="1"/>
      <c r="G286" s="1"/>
      <c r="H286" s="1"/>
      <c r="I286" s="1"/>
      <c r="J286" s="1" t="s">
        <v>37</v>
      </c>
      <c r="K286" s="1" t="s">
        <v>19</v>
      </c>
      <c r="L286" s="1">
        <v>774.5798740523328</v>
      </c>
      <c r="M286" s="4">
        <v>9474859400</v>
      </c>
      <c r="N286" s="16">
        <v>43617</v>
      </c>
    </row>
    <row r="287" spans="1:14" x14ac:dyDescent="0.3">
      <c r="A287" s="15" t="s">
        <v>24</v>
      </c>
      <c r="B287" s="1">
        <v>985065054.2443738</v>
      </c>
      <c r="C287" s="1" t="s">
        <v>42</v>
      </c>
      <c r="D287" s="1">
        <v>7897</v>
      </c>
      <c r="E287" s="1" t="s">
        <v>20</v>
      </c>
      <c r="F287" s="1"/>
      <c r="G287" s="1"/>
      <c r="H287" s="1"/>
      <c r="I287" s="1"/>
      <c r="J287" s="1" t="s">
        <v>37</v>
      </c>
      <c r="K287" s="1" t="s">
        <v>28</v>
      </c>
      <c r="L287" s="1">
        <v>685.7777457484251</v>
      </c>
      <c r="M287" s="4">
        <v>9935731897</v>
      </c>
      <c r="N287" s="16">
        <v>43618</v>
      </c>
    </row>
    <row r="288" spans="1:14" x14ac:dyDescent="0.3">
      <c r="A288" s="15" t="s">
        <v>24</v>
      </c>
      <c r="B288" s="1">
        <v>317552716.71608251</v>
      </c>
      <c r="C288" s="1" t="s">
        <v>42</v>
      </c>
      <c r="D288" s="1">
        <v>7897</v>
      </c>
      <c r="E288" s="1" t="s">
        <v>16</v>
      </c>
      <c r="F288" s="1"/>
      <c r="G288" s="1"/>
      <c r="H288" s="1"/>
      <c r="I288" s="1"/>
      <c r="J288" s="1" t="s">
        <v>37</v>
      </c>
      <c r="K288" s="1" t="s">
        <v>19</v>
      </c>
      <c r="L288" s="1">
        <v>516.10859513718196</v>
      </c>
      <c r="M288" s="4">
        <v>10197281732</v>
      </c>
      <c r="N288" s="16">
        <v>43619</v>
      </c>
    </row>
    <row r="289" spans="1:14" x14ac:dyDescent="0.3">
      <c r="A289" s="15" t="s">
        <v>24</v>
      </c>
      <c r="B289" s="1">
        <v>1126951941.3243792</v>
      </c>
      <c r="C289" s="1" t="s">
        <v>42</v>
      </c>
      <c r="D289" s="1">
        <v>7897</v>
      </c>
      <c r="E289" s="1" t="s">
        <v>20</v>
      </c>
      <c r="F289" s="1"/>
      <c r="G289" s="1"/>
      <c r="H289" s="1"/>
      <c r="I289" s="1"/>
      <c r="J289" s="1" t="s">
        <v>37</v>
      </c>
      <c r="K289" s="1" t="s">
        <v>28</v>
      </c>
      <c r="L289" s="1">
        <v>174.5284855254493</v>
      </c>
      <c r="M289" s="4">
        <v>10242141449</v>
      </c>
      <c r="N289" s="16">
        <v>43620</v>
      </c>
    </row>
    <row r="290" spans="1:14" x14ac:dyDescent="0.3">
      <c r="A290" s="15" t="s">
        <v>24</v>
      </c>
      <c r="B290" s="1">
        <v>167980021.38459906</v>
      </c>
      <c r="C290" s="1" t="s">
        <v>42</v>
      </c>
      <c r="D290" s="1">
        <v>7897</v>
      </c>
      <c r="E290" s="1" t="s">
        <v>20</v>
      </c>
      <c r="F290" s="1"/>
      <c r="G290" s="1"/>
      <c r="H290" s="1"/>
      <c r="I290" s="1"/>
      <c r="J290" s="1" t="s">
        <v>37</v>
      </c>
      <c r="K290" s="1" t="s">
        <v>19</v>
      </c>
      <c r="L290" s="1">
        <v>290.86296161429067</v>
      </c>
      <c r="M290" s="4">
        <v>11067134044</v>
      </c>
      <c r="N290" s="16">
        <v>43621</v>
      </c>
    </row>
    <row r="291" spans="1:14" x14ac:dyDescent="0.3">
      <c r="A291" s="15" t="s">
        <v>24</v>
      </c>
      <c r="B291" s="1">
        <v>417091050.08079851</v>
      </c>
      <c r="C291" s="1" t="s">
        <v>42</v>
      </c>
      <c r="D291" s="1">
        <v>7897</v>
      </c>
      <c r="E291" s="1" t="s">
        <v>20</v>
      </c>
      <c r="F291" s="1"/>
      <c r="G291" s="1"/>
      <c r="H291" s="1"/>
      <c r="I291" s="1"/>
      <c r="J291" s="1" t="s">
        <v>37</v>
      </c>
      <c r="K291" s="1" t="s">
        <v>19</v>
      </c>
      <c r="L291" s="1">
        <v>412.08090090363521</v>
      </c>
      <c r="M291" s="4">
        <v>11728310398</v>
      </c>
      <c r="N291" s="16">
        <v>43622</v>
      </c>
    </row>
    <row r="292" spans="1:14" x14ac:dyDescent="0.3">
      <c r="A292" s="15" t="s">
        <v>24</v>
      </c>
      <c r="B292" s="1">
        <v>558554808.58712816</v>
      </c>
      <c r="C292" s="1" t="s">
        <v>42</v>
      </c>
      <c r="D292" s="1">
        <v>7897</v>
      </c>
      <c r="E292" s="1" t="s">
        <v>20</v>
      </c>
      <c r="F292" s="1"/>
      <c r="G292" s="1"/>
      <c r="H292" s="1"/>
      <c r="I292" s="1"/>
      <c r="J292" s="1" t="s">
        <v>37</v>
      </c>
      <c r="K292" s="1" t="s">
        <v>19</v>
      </c>
      <c r="L292" s="1">
        <v>285.37577534576201</v>
      </c>
      <c r="M292" s="4">
        <v>12192341085</v>
      </c>
      <c r="N292" s="16">
        <v>43623</v>
      </c>
    </row>
    <row r="293" spans="1:14" x14ac:dyDescent="0.3">
      <c r="A293" s="15" t="s">
        <v>24</v>
      </c>
      <c r="B293" s="1">
        <v>1106102563.7390568</v>
      </c>
      <c r="C293" s="1" t="s">
        <v>42</v>
      </c>
      <c r="D293" s="1">
        <v>7897</v>
      </c>
      <c r="E293" s="1" t="s">
        <v>20</v>
      </c>
      <c r="F293" s="1"/>
      <c r="G293" s="1"/>
      <c r="H293" s="1"/>
      <c r="I293" s="1"/>
      <c r="J293" s="1" t="s">
        <v>37</v>
      </c>
      <c r="K293" s="1" t="s">
        <v>28</v>
      </c>
      <c r="L293" s="1">
        <v>258.5163252497955</v>
      </c>
      <c r="M293" s="4">
        <v>12255091463</v>
      </c>
      <c r="N293" s="16">
        <v>43624</v>
      </c>
    </row>
    <row r="294" spans="1:14" x14ac:dyDescent="0.3">
      <c r="A294" s="15" t="s">
        <v>24</v>
      </c>
      <c r="B294" s="1">
        <v>891275531.59038544</v>
      </c>
      <c r="C294" s="1" t="s">
        <v>42</v>
      </c>
      <c r="D294" s="1">
        <v>7896</v>
      </c>
      <c r="E294" s="1" t="s">
        <v>20</v>
      </c>
      <c r="F294" s="1"/>
      <c r="G294" s="1"/>
      <c r="H294" s="1"/>
      <c r="I294" s="1"/>
      <c r="J294" s="1" t="s">
        <v>37</v>
      </c>
      <c r="K294" s="1" t="s">
        <v>28</v>
      </c>
      <c r="L294" s="1">
        <v>547.69043789441139</v>
      </c>
      <c r="M294" s="4">
        <v>12461950252</v>
      </c>
      <c r="N294" s="16">
        <v>43625</v>
      </c>
    </row>
    <row r="295" spans="1:14" x14ac:dyDescent="0.3">
      <c r="A295" s="15" t="s">
        <v>24</v>
      </c>
      <c r="B295" s="1">
        <v>327760373.10262978</v>
      </c>
      <c r="C295" s="1" t="s">
        <v>42</v>
      </c>
      <c r="D295" s="1">
        <v>7896</v>
      </c>
      <c r="E295" s="1" t="s">
        <v>16</v>
      </c>
      <c r="F295" s="1"/>
      <c r="G295" s="1"/>
      <c r="H295" s="1"/>
      <c r="I295" s="1"/>
      <c r="J295" s="1" t="s">
        <v>37</v>
      </c>
      <c r="K295" s="1" t="s">
        <v>19</v>
      </c>
      <c r="L295" s="1">
        <v>258.37998319176819</v>
      </c>
      <c r="M295" s="4">
        <v>12514717606</v>
      </c>
      <c r="N295" s="16">
        <v>43626</v>
      </c>
    </row>
    <row r="296" spans="1:14" x14ac:dyDescent="0.3">
      <c r="A296" s="15" t="s">
        <v>24</v>
      </c>
      <c r="B296" s="1">
        <v>876411710.76943481</v>
      </c>
      <c r="C296" s="1" t="s">
        <v>42</v>
      </c>
      <c r="D296" s="1">
        <v>7896</v>
      </c>
      <c r="E296" s="1" t="s">
        <v>16</v>
      </c>
      <c r="F296" s="1"/>
      <c r="G296" s="1"/>
      <c r="H296" s="1"/>
      <c r="I296" s="1"/>
      <c r="J296" s="1" t="s">
        <v>37</v>
      </c>
      <c r="K296" s="1" t="s">
        <v>28</v>
      </c>
      <c r="L296" s="1">
        <v>7842.2147576638108</v>
      </c>
      <c r="M296" s="4">
        <v>12725654374</v>
      </c>
      <c r="N296" s="16">
        <v>43627</v>
      </c>
    </row>
    <row r="297" spans="1:14" x14ac:dyDescent="0.3">
      <c r="A297" s="15" t="s">
        <v>24</v>
      </c>
      <c r="B297" s="1">
        <v>880264649.62814546</v>
      </c>
      <c r="C297" s="1" t="s">
        <v>42</v>
      </c>
      <c r="D297" s="1">
        <v>7896</v>
      </c>
      <c r="E297" s="1" t="s">
        <v>16</v>
      </c>
      <c r="F297" s="1"/>
      <c r="G297" s="1"/>
      <c r="H297" s="1"/>
      <c r="I297" s="1"/>
      <c r="J297" s="1" t="s">
        <v>37</v>
      </c>
      <c r="K297" s="1" t="s">
        <v>28</v>
      </c>
      <c r="L297" s="1">
        <v>335.01446790007185</v>
      </c>
      <c r="M297" s="4">
        <v>13230781456</v>
      </c>
      <c r="N297" s="16">
        <v>43628</v>
      </c>
    </row>
    <row r="298" spans="1:14" x14ac:dyDescent="0.3">
      <c r="A298" s="15" t="s">
        <v>24</v>
      </c>
      <c r="B298" s="1">
        <v>1032737147.8270378</v>
      </c>
      <c r="C298" s="1" t="s">
        <v>42</v>
      </c>
      <c r="D298" s="1">
        <v>7896</v>
      </c>
      <c r="E298" s="1" t="s">
        <v>20</v>
      </c>
      <c r="F298" s="1"/>
      <c r="G298" s="1"/>
      <c r="H298" s="1"/>
      <c r="I298" s="1"/>
      <c r="J298" s="1" t="s">
        <v>37</v>
      </c>
      <c r="K298" s="1" t="s">
        <v>28</v>
      </c>
      <c r="L298" s="1">
        <v>2116.0387377543898</v>
      </c>
      <c r="M298" s="4">
        <v>14044056339</v>
      </c>
      <c r="N298" s="16">
        <v>43629</v>
      </c>
    </row>
    <row r="299" spans="1:14" x14ac:dyDescent="0.3">
      <c r="A299" s="15" t="s">
        <v>24</v>
      </c>
      <c r="B299" s="1">
        <v>572684484.67307746</v>
      </c>
      <c r="C299" s="1" t="s">
        <v>42</v>
      </c>
      <c r="D299" s="1">
        <v>7896</v>
      </c>
      <c r="E299" s="1" t="s">
        <v>20</v>
      </c>
      <c r="F299" s="1"/>
      <c r="G299" s="1"/>
      <c r="H299" s="1"/>
      <c r="I299" s="1"/>
      <c r="J299" s="1" t="s">
        <v>37</v>
      </c>
      <c r="K299" s="1" t="s">
        <v>19</v>
      </c>
      <c r="L299" s="1">
        <v>1281.2410905408335</v>
      </c>
      <c r="M299" s="4">
        <v>14835824560</v>
      </c>
      <c r="N299" s="16">
        <v>43630</v>
      </c>
    </row>
    <row r="300" spans="1:14" x14ac:dyDescent="0.3">
      <c r="A300" s="15" t="s">
        <v>24</v>
      </c>
      <c r="B300" s="1">
        <v>34985145.318108819</v>
      </c>
      <c r="C300" s="1" t="s">
        <v>42</v>
      </c>
      <c r="D300" s="1">
        <v>7896</v>
      </c>
      <c r="E300" s="1" t="s">
        <v>20</v>
      </c>
      <c r="F300" s="1"/>
      <c r="G300" s="1"/>
      <c r="H300" s="1"/>
      <c r="I300" s="1"/>
      <c r="J300" s="1" t="s">
        <v>37</v>
      </c>
      <c r="K300" s="1" t="s">
        <v>19</v>
      </c>
      <c r="L300" s="1">
        <v>625.79762785290109</v>
      </c>
      <c r="M300" s="4">
        <v>1601865606</v>
      </c>
      <c r="N300" s="16">
        <v>43631</v>
      </c>
    </row>
    <row r="301" spans="1:14" x14ac:dyDescent="0.3">
      <c r="A301" s="15" t="s">
        <v>24</v>
      </c>
      <c r="B301" s="1">
        <v>844713684.87410867</v>
      </c>
      <c r="C301" s="1" t="s">
        <v>42</v>
      </c>
      <c r="D301" s="1">
        <v>7896</v>
      </c>
      <c r="E301" s="1" t="s">
        <v>16</v>
      </c>
      <c r="F301" s="1"/>
      <c r="G301" s="1"/>
      <c r="H301" s="1"/>
      <c r="I301" s="1"/>
      <c r="J301" s="1" t="s">
        <v>37</v>
      </c>
      <c r="K301" s="1" t="s">
        <v>28</v>
      </c>
      <c r="L301" s="1">
        <v>101.84499509177013</v>
      </c>
      <c r="M301" s="4">
        <v>2055258208</v>
      </c>
      <c r="N301" s="16">
        <v>43632</v>
      </c>
    </row>
    <row r="302" spans="1:14" x14ac:dyDescent="0.3">
      <c r="A302" s="15" t="s">
        <v>24</v>
      </c>
      <c r="B302" s="1">
        <v>1067001795.7348562</v>
      </c>
      <c r="C302" s="1" t="s">
        <v>42</v>
      </c>
      <c r="D302" s="1">
        <v>7896</v>
      </c>
      <c r="E302" s="1" t="s">
        <v>20</v>
      </c>
      <c r="F302" s="1"/>
      <c r="G302" s="1"/>
      <c r="H302" s="1"/>
      <c r="I302" s="1"/>
      <c r="J302" s="1" t="s">
        <v>37</v>
      </c>
      <c r="K302" s="1" t="s">
        <v>28</v>
      </c>
      <c r="L302" s="1">
        <v>244.27515828579629</v>
      </c>
      <c r="M302" s="4">
        <v>11151351244</v>
      </c>
      <c r="N302" s="16">
        <v>43633</v>
      </c>
    </row>
    <row r="303" spans="1:14" x14ac:dyDescent="0.3">
      <c r="A303" s="15" t="s">
        <v>24</v>
      </c>
      <c r="B303" s="1">
        <v>509301695.1866076</v>
      </c>
      <c r="C303" s="1" t="s">
        <v>42</v>
      </c>
      <c r="D303" s="1">
        <v>7896</v>
      </c>
      <c r="E303" s="1" t="s">
        <v>20</v>
      </c>
      <c r="F303" s="1"/>
      <c r="G303" s="1"/>
      <c r="H303" s="1"/>
      <c r="I303" s="1"/>
      <c r="J303" s="1" t="s">
        <v>37</v>
      </c>
      <c r="K303" s="1" t="s">
        <v>19</v>
      </c>
      <c r="L303" s="1">
        <v>906.53994112180374</v>
      </c>
      <c r="M303" s="4">
        <v>11710171227</v>
      </c>
      <c r="N303" s="16">
        <v>43634</v>
      </c>
    </row>
    <row r="304" spans="1:14" x14ac:dyDescent="0.3">
      <c r="A304" s="15" t="s">
        <v>24</v>
      </c>
      <c r="B304" s="1">
        <v>788324287.72025943</v>
      </c>
      <c r="C304" s="1" t="s">
        <v>42</v>
      </c>
      <c r="D304" s="1">
        <v>7896</v>
      </c>
      <c r="E304" s="1" t="s">
        <v>20</v>
      </c>
      <c r="F304" s="1"/>
      <c r="G304" s="1"/>
      <c r="H304" s="1"/>
      <c r="I304" s="1"/>
      <c r="J304" s="1" t="s">
        <v>37</v>
      </c>
      <c r="K304" s="1" t="s">
        <v>28</v>
      </c>
      <c r="L304" s="1">
        <v>425.69797115937132</v>
      </c>
      <c r="M304" s="4">
        <v>13205815076</v>
      </c>
      <c r="N304" s="16">
        <v>43635</v>
      </c>
    </row>
    <row r="305" spans="1:14" x14ac:dyDescent="0.3">
      <c r="A305" s="15" t="s">
        <v>24</v>
      </c>
      <c r="B305" s="1">
        <v>685483511.41729689</v>
      </c>
      <c r="C305" s="1" t="s">
        <v>42</v>
      </c>
      <c r="D305" s="1">
        <v>7896</v>
      </c>
      <c r="E305" s="1" t="s">
        <v>20</v>
      </c>
      <c r="F305" s="1"/>
      <c r="G305" s="1"/>
      <c r="H305" s="1"/>
      <c r="I305" s="1"/>
      <c r="J305" s="1" t="s">
        <v>37</v>
      </c>
      <c r="K305" s="1" t="s">
        <v>19</v>
      </c>
      <c r="L305" s="1">
        <v>73.802280390883254</v>
      </c>
      <c r="M305" s="4">
        <v>14920651388</v>
      </c>
      <c r="N305" s="16">
        <v>43636</v>
      </c>
    </row>
    <row r="306" spans="1:14" x14ac:dyDescent="0.3">
      <c r="A306" s="15" t="s">
        <v>24</v>
      </c>
      <c r="B306" s="1">
        <v>554417787.41340888</v>
      </c>
      <c r="C306" s="1" t="s">
        <v>42</v>
      </c>
      <c r="D306" s="1">
        <v>7896</v>
      </c>
      <c r="E306" s="1" t="s">
        <v>20</v>
      </c>
      <c r="F306" s="1"/>
      <c r="G306" s="1"/>
      <c r="H306" s="1"/>
      <c r="I306" s="1"/>
      <c r="J306" s="1" t="s">
        <v>18</v>
      </c>
      <c r="K306" s="1" t="s">
        <v>19</v>
      </c>
      <c r="L306" s="1">
        <v>203.4203548925062</v>
      </c>
      <c r="M306" s="4">
        <v>4184617859</v>
      </c>
      <c r="N306" s="16">
        <v>43637</v>
      </c>
    </row>
    <row r="307" spans="1:14" x14ac:dyDescent="0.3">
      <c r="A307" s="15" t="s">
        <v>24</v>
      </c>
      <c r="B307" s="1">
        <v>619589931.47333753</v>
      </c>
      <c r="C307" s="1" t="s">
        <v>43</v>
      </c>
      <c r="D307" s="1">
        <v>8890</v>
      </c>
      <c r="E307" s="1" t="s">
        <v>20</v>
      </c>
      <c r="F307" s="1"/>
      <c r="G307" s="1"/>
      <c r="H307" s="1"/>
      <c r="I307" s="1"/>
      <c r="J307" s="1" t="s">
        <v>37</v>
      </c>
      <c r="K307" s="1" t="s">
        <v>19</v>
      </c>
      <c r="L307" s="1">
        <v>4795.794067164351</v>
      </c>
      <c r="M307" s="4">
        <v>7078188</v>
      </c>
      <c r="N307" s="16">
        <v>43638</v>
      </c>
    </row>
    <row r="308" spans="1:14" x14ac:dyDescent="0.3">
      <c r="A308" s="15" t="s">
        <v>24</v>
      </c>
      <c r="B308" s="1">
        <v>598681483.37706053</v>
      </c>
      <c r="C308" s="1" t="s">
        <v>44</v>
      </c>
      <c r="D308" s="1">
        <v>5999</v>
      </c>
      <c r="E308" s="1" t="s">
        <v>20</v>
      </c>
      <c r="F308" s="1"/>
      <c r="G308" s="1"/>
      <c r="H308" s="1"/>
      <c r="I308" s="1"/>
      <c r="J308" s="1" t="s">
        <v>18</v>
      </c>
      <c r="K308" s="1" t="s">
        <v>19</v>
      </c>
      <c r="L308" s="1">
        <v>35.770077107242315</v>
      </c>
      <c r="M308" s="4">
        <v>2589500</v>
      </c>
      <c r="N308" s="16">
        <v>43639</v>
      </c>
    </row>
    <row r="309" spans="1:14" x14ac:dyDescent="0.3">
      <c r="A309" s="15" t="s">
        <v>24</v>
      </c>
      <c r="B309" s="1">
        <v>598681483.37706053</v>
      </c>
      <c r="C309" s="1" t="s">
        <v>44</v>
      </c>
      <c r="D309" s="1">
        <v>5999</v>
      </c>
      <c r="E309" s="1" t="s">
        <v>20</v>
      </c>
      <c r="F309" s="1"/>
      <c r="G309" s="1"/>
      <c r="H309" s="1"/>
      <c r="I309" s="1"/>
      <c r="J309" s="1" t="s">
        <v>18</v>
      </c>
      <c r="K309" s="1" t="s">
        <v>19</v>
      </c>
      <c r="L309" s="1">
        <v>535.36092603738291</v>
      </c>
      <c r="M309" s="4">
        <v>4686884</v>
      </c>
      <c r="N309" s="16">
        <v>43640</v>
      </c>
    </row>
    <row r="310" spans="1:14" x14ac:dyDescent="0.3">
      <c r="A310" s="15" t="s">
        <v>24</v>
      </c>
      <c r="B310" s="1">
        <v>732224523.25630176</v>
      </c>
      <c r="C310" s="1" t="s">
        <v>44</v>
      </c>
      <c r="D310" s="1">
        <v>5999</v>
      </c>
      <c r="E310" s="1" t="s">
        <v>20</v>
      </c>
      <c r="F310" s="1"/>
      <c r="G310" s="1"/>
      <c r="H310" s="1"/>
      <c r="I310" s="1"/>
      <c r="J310" s="1" t="s">
        <v>18</v>
      </c>
      <c r="K310" s="1" t="s">
        <v>28</v>
      </c>
      <c r="L310" s="1">
        <v>5968.5216348237227</v>
      </c>
      <c r="M310" s="4">
        <v>24111759</v>
      </c>
      <c r="N310" s="16">
        <v>43641</v>
      </c>
    </row>
    <row r="311" spans="1:14" x14ac:dyDescent="0.3">
      <c r="A311" s="15" t="s">
        <v>24</v>
      </c>
      <c r="B311" s="1">
        <v>901055598.57429385</v>
      </c>
      <c r="C311" s="1" t="s">
        <v>44</v>
      </c>
      <c r="D311" s="1">
        <v>5999</v>
      </c>
      <c r="E311" s="1" t="s">
        <v>20</v>
      </c>
      <c r="F311" s="1"/>
      <c r="G311" s="1"/>
      <c r="H311" s="1"/>
      <c r="I311" s="1"/>
      <c r="J311" s="1" t="s">
        <v>37</v>
      </c>
      <c r="K311" s="1" t="s">
        <v>28</v>
      </c>
      <c r="L311" s="1">
        <v>239.59887350051491</v>
      </c>
      <c r="M311" s="4">
        <v>139739840658</v>
      </c>
      <c r="N311" s="16">
        <v>43642</v>
      </c>
    </row>
    <row r="312" spans="1:14" x14ac:dyDescent="0.3">
      <c r="A312" s="15" t="s">
        <v>24</v>
      </c>
      <c r="B312" s="1">
        <v>330186569.45306432</v>
      </c>
      <c r="C312" s="1" t="s">
        <v>45</v>
      </c>
      <c r="D312" s="1">
        <v>5999</v>
      </c>
      <c r="E312" s="1" t="s">
        <v>16</v>
      </c>
      <c r="F312" s="1"/>
      <c r="G312" s="1"/>
      <c r="H312" s="1"/>
      <c r="I312" s="1"/>
      <c r="J312" s="1" t="s">
        <v>37</v>
      </c>
      <c r="K312" s="1" t="s">
        <v>19</v>
      </c>
      <c r="L312" s="1">
        <v>-246.19588229643639</v>
      </c>
      <c r="M312" s="4">
        <v>496642450590</v>
      </c>
      <c r="N312" s="16">
        <v>43643</v>
      </c>
    </row>
    <row r="313" spans="1:14" x14ac:dyDescent="0.3">
      <c r="A313" s="15" t="s">
        <v>24</v>
      </c>
      <c r="B313" s="1">
        <v>950946099.75694311</v>
      </c>
      <c r="C313" s="1" t="s">
        <v>44</v>
      </c>
      <c r="D313" s="1">
        <v>5999</v>
      </c>
      <c r="E313" s="1" t="s">
        <v>46</v>
      </c>
      <c r="F313" s="1"/>
      <c r="G313" s="1"/>
      <c r="H313" s="1"/>
      <c r="I313" s="1"/>
      <c r="J313" s="1" t="s">
        <v>18</v>
      </c>
      <c r="K313" s="1" t="s">
        <v>28</v>
      </c>
      <c r="L313" s="1">
        <v>1135.7908828547825</v>
      </c>
      <c r="M313" s="4">
        <v>69726</v>
      </c>
      <c r="N313" s="16">
        <v>43644</v>
      </c>
    </row>
    <row r="314" spans="1:14" x14ac:dyDescent="0.3">
      <c r="A314" s="15" t="s">
        <v>24</v>
      </c>
      <c r="B314" s="1">
        <v>1273227994.6317651</v>
      </c>
      <c r="C314" s="1" t="s">
        <v>44</v>
      </c>
      <c r="D314" s="1">
        <v>5999</v>
      </c>
      <c r="E314" s="1" t="s">
        <v>20</v>
      </c>
      <c r="F314" s="1"/>
      <c r="G314" s="1"/>
      <c r="H314" s="1"/>
      <c r="I314" s="1"/>
      <c r="J314" s="1" t="s">
        <v>18</v>
      </c>
      <c r="K314" s="1" t="s">
        <v>28</v>
      </c>
      <c r="L314" s="1">
        <v>3321.3287768508308</v>
      </c>
      <c r="M314" s="4">
        <v>26459344</v>
      </c>
      <c r="N314" s="16">
        <v>43645</v>
      </c>
    </row>
    <row r="315" spans="1:14" x14ac:dyDescent="0.3">
      <c r="A315" s="15" t="s">
        <v>24</v>
      </c>
      <c r="B315" s="1">
        <v>845969121.8605628</v>
      </c>
      <c r="C315" s="1" t="s">
        <v>45</v>
      </c>
      <c r="D315" s="1">
        <v>5999</v>
      </c>
      <c r="E315" s="1" t="s">
        <v>16</v>
      </c>
      <c r="F315" s="1"/>
      <c r="G315" s="1"/>
      <c r="H315" s="1"/>
      <c r="I315" s="1"/>
      <c r="J315" s="1" t="s">
        <v>37</v>
      </c>
      <c r="K315" s="1" t="s">
        <v>28</v>
      </c>
      <c r="L315" s="1">
        <v>870.90773568250358</v>
      </c>
      <c r="M315" s="4">
        <v>831273</v>
      </c>
      <c r="N315" s="16">
        <v>43646</v>
      </c>
    </row>
    <row r="316" spans="1:14" x14ac:dyDescent="0.3">
      <c r="A316" s="15" t="s">
        <v>24</v>
      </c>
      <c r="B316" s="1">
        <v>368891479.58374226</v>
      </c>
      <c r="C316" s="1" t="s">
        <v>45</v>
      </c>
      <c r="D316" s="1">
        <v>5999</v>
      </c>
      <c r="E316" s="1" t="s">
        <v>20</v>
      </c>
      <c r="F316" s="1"/>
      <c r="G316" s="1"/>
      <c r="H316" s="1"/>
      <c r="I316" s="1"/>
      <c r="J316" s="1" t="s">
        <v>37</v>
      </c>
      <c r="K316" s="1" t="s">
        <v>19</v>
      </c>
      <c r="L316" s="1">
        <v>547.39958776900073</v>
      </c>
      <c r="M316" s="4">
        <v>838504</v>
      </c>
      <c r="N316" s="16">
        <v>43647</v>
      </c>
    </row>
    <row r="317" spans="1:14" x14ac:dyDescent="0.3">
      <c r="A317" s="15" t="s">
        <v>24</v>
      </c>
      <c r="B317" s="1">
        <v>1273227994.6317651</v>
      </c>
      <c r="C317" s="1" t="s">
        <v>44</v>
      </c>
      <c r="D317" s="1">
        <v>5999</v>
      </c>
      <c r="E317" s="1" t="s">
        <v>46</v>
      </c>
      <c r="F317" s="1"/>
      <c r="G317" s="1"/>
      <c r="H317" s="1"/>
      <c r="I317" s="1"/>
      <c r="J317" s="1" t="s">
        <v>18</v>
      </c>
      <c r="K317" s="1" t="s">
        <v>28</v>
      </c>
      <c r="L317" s="1">
        <v>866.07668523397251</v>
      </c>
      <c r="M317" s="4">
        <v>18690601</v>
      </c>
      <c r="N317" s="16">
        <v>43648</v>
      </c>
    </row>
    <row r="318" spans="1:14" x14ac:dyDescent="0.3">
      <c r="A318" s="15" t="s">
        <v>24</v>
      </c>
      <c r="B318" s="1">
        <v>1192032484.3161283</v>
      </c>
      <c r="C318" s="1" t="s">
        <v>47</v>
      </c>
      <c r="D318" s="1">
        <v>6666</v>
      </c>
      <c r="E318" s="1" t="s">
        <v>46</v>
      </c>
      <c r="F318" s="1"/>
      <c r="G318" s="1"/>
      <c r="H318" s="1"/>
      <c r="I318" s="1"/>
      <c r="J318" s="1" t="s">
        <v>18</v>
      </c>
      <c r="K318" s="1" t="s">
        <v>28</v>
      </c>
      <c r="L318" s="1">
        <v>435.73952509054817</v>
      </c>
      <c r="M318" s="4">
        <v>363414</v>
      </c>
      <c r="N318" s="16">
        <v>43649</v>
      </c>
    </row>
    <row r="319" spans="1:14" x14ac:dyDescent="0.3">
      <c r="A319" s="15" t="s">
        <v>24</v>
      </c>
      <c r="B319" s="1">
        <v>443634479.59122068</v>
      </c>
      <c r="C319" s="1" t="s">
        <v>47</v>
      </c>
      <c r="D319" s="1">
        <v>6666</v>
      </c>
      <c r="E319" s="1" t="s">
        <v>46</v>
      </c>
      <c r="F319" s="1"/>
      <c r="G319" s="1"/>
      <c r="H319" s="1"/>
      <c r="I319" s="1"/>
      <c r="J319" s="1" t="s">
        <v>18</v>
      </c>
      <c r="K319" s="1" t="s">
        <v>19</v>
      </c>
      <c r="L319" s="1">
        <v>227.39752255569562</v>
      </c>
      <c r="M319" s="4">
        <v>36607196</v>
      </c>
      <c r="N319" s="16">
        <v>43650</v>
      </c>
    </row>
    <row r="320" spans="1:14" x14ac:dyDescent="0.3">
      <c r="A320" s="15" t="s">
        <v>24</v>
      </c>
      <c r="B320" s="1">
        <v>983698233.60296774</v>
      </c>
      <c r="C320" s="1" t="s">
        <v>47</v>
      </c>
      <c r="D320" s="1">
        <v>6666</v>
      </c>
      <c r="E320" s="1" t="s">
        <v>46</v>
      </c>
      <c r="F320" s="1"/>
      <c r="G320" s="1"/>
      <c r="H320" s="1"/>
      <c r="I320" s="1"/>
      <c r="J320" s="1" t="s">
        <v>18</v>
      </c>
      <c r="K320" s="1" t="s">
        <v>28</v>
      </c>
      <c r="L320" s="1">
        <v>248.26599396950519</v>
      </c>
      <c r="M320" s="4">
        <v>51405946</v>
      </c>
      <c r="N320" s="16">
        <v>43651</v>
      </c>
    </row>
    <row r="321" spans="1:14" x14ac:dyDescent="0.3">
      <c r="A321" s="15" t="s">
        <v>24</v>
      </c>
      <c r="B321" s="1">
        <v>515040109.49962157</v>
      </c>
      <c r="C321" s="1" t="s">
        <v>47</v>
      </c>
      <c r="D321" s="1">
        <v>6666</v>
      </c>
      <c r="E321" s="1" t="s">
        <v>46</v>
      </c>
      <c r="F321" s="1"/>
      <c r="G321" s="1"/>
      <c r="H321" s="1"/>
      <c r="I321" s="1"/>
      <c r="J321" s="1" t="s">
        <v>18</v>
      </c>
      <c r="K321" s="1" t="s">
        <v>19</v>
      </c>
      <c r="L321" s="1">
        <v>582.22187114256121</v>
      </c>
      <c r="M321" s="4">
        <v>1895615609</v>
      </c>
      <c r="N321" s="16">
        <v>43652</v>
      </c>
    </row>
    <row r="322" spans="1:14" x14ac:dyDescent="0.3">
      <c r="A322" s="15" t="s">
        <v>24</v>
      </c>
      <c r="B322" s="1">
        <v>633307559.92098653</v>
      </c>
      <c r="C322" s="1" t="s">
        <v>47</v>
      </c>
      <c r="D322" s="1">
        <v>6666</v>
      </c>
      <c r="E322" s="1" t="s">
        <v>46</v>
      </c>
      <c r="F322" s="1"/>
      <c r="G322" s="1"/>
      <c r="H322" s="1"/>
      <c r="I322" s="1"/>
      <c r="J322" s="1" t="s">
        <v>18</v>
      </c>
      <c r="K322" s="1" t="s">
        <v>19</v>
      </c>
      <c r="L322" s="1">
        <v>566.22047849385103</v>
      </c>
      <c r="M322" s="4">
        <v>2988463020</v>
      </c>
      <c r="N322" s="16">
        <v>43653</v>
      </c>
    </row>
    <row r="323" spans="1:14" x14ac:dyDescent="0.3">
      <c r="A323" s="15" t="s">
        <v>24</v>
      </c>
      <c r="B323" s="1">
        <v>362890899.2934863</v>
      </c>
      <c r="C323" s="1" t="s">
        <v>48</v>
      </c>
      <c r="D323" s="1">
        <v>6666</v>
      </c>
      <c r="E323" s="1" t="s">
        <v>46</v>
      </c>
      <c r="F323" s="1"/>
      <c r="G323" s="1"/>
      <c r="H323" s="1"/>
      <c r="I323" s="1"/>
      <c r="J323" s="1" t="s">
        <v>37</v>
      </c>
      <c r="K323" s="1" t="s">
        <v>19</v>
      </c>
      <c r="L323" s="1">
        <v>419.47</v>
      </c>
      <c r="M323" s="4">
        <v>473691</v>
      </c>
      <c r="N323" s="16">
        <v>43654</v>
      </c>
    </row>
    <row r="324" spans="1:14" x14ac:dyDescent="0.3">
      <c r="A324" s="15" t="s">
        <v>24</v>
      </c>
      <c r="B324" s="1">
        <v>150477132.45065758</v>
      </c>
      <c r="C324" s="1" t="s">
        <v>44</v>
      </c>
      <c r="D324" s="1">
        <v>6666</v>
      </c>
      <c r="E324" s="1" t="s">
        <v>46</v>
      </c>
      <c r="F324" s="1"/>
      <c r="G324" s="1"/>
      <c r="H324" s="1"/>
      <c r="I324" s="1"/>
      <c r="J324" s="1" t="s">
        <v>37</v>
      </c>
      <c r="K324" s="1" t="s">
        <v>19</v>
      </c>
      <c r="L324" s="1">
        <v>81.130083153203302</v>
      </c>
      <c r="M324" s="4">
        <v>379169</v>
      </c>
      <c r="N324" s="16">
        <v>43655</v>
      </c>
    </row>
    <row r="325" spans="1:14" x14ac:dyDescent="0.3">
      <c r="A325" s="15" t="s">
        <v>14</v>
      </c>
      <c r="B325" s="1">
        <v>8960549.8630516846</v>
      </c>
      <c r="C325" s="1" t="s">
        <v>49</v>
      </c>
      <c r="D325" s="1">
        <v>6666</v>
      </c>
      <c r="E325" s="1" t="s">
        <v>46</v>
      </c>
      <c r="F325" s="1"/>
      <c r="G325" s="1" t="s">
        <v>22</v>
      </c>
      <c r="H325" s="1"/>
      <c r="I325" s="1" t="s">
        <v>23</v>
      </c>
      <c r="J325" s="1" t="s">
        <v>18</v>
      </c>
      <c r="K325" s="1" t="s">
        <v>19</v>
      </c>
      <c r="L325" s="1">
        <v>2501.2560986406361</v>
      </c>
      <c r="M325" s="4"/>
      <c r="N325" s="16">
        <v>43656</v>
      </c>
    </row>
    <row r="326" spans="1:14" x14ac:dyDescent="0.3">
      <c r="A326" s="15" t="s">
        <v>24</v>
      </c>
      <c r="B326" s="1">
        <v>129995510.68440312</v>
      </c>
      <c r="C326" s="1" t="s">
        <v>44</v>
      </c>
      <c r="D326" s="1">
        <v>6666</v>
      </c>
      <c r="E326" s="1" t="s">
        <v>46</v>
      </c>
      <c r="F326" s="1"/>
      <c r="G326" s="1"/>
      <c r="H326" s="1"/>
      <c r="I326" s="1"/>
      <c r="J326" s="1" t="s">
        <v>37</v>
      </c>
      <c r="K326" s="1" t="s">
        <v>19</v>
      </c>
      <c r="L326" s="1">
        <v>459.93440785043248</v>
      </c>
      <c r="M326" s="4">
        <v>101710</v>
      </c>
      <c r="N326" s="16">
        <v>43657</v>
      </c>
    </row>
    <row r="327" spans="1:14" x14ac:dyDescent="0.3">
      <c r="A327" s="15" t="s">
        <v>24</v>
      </c>
      <c r="B327" s="1">
        <v>600703038.04123676</v>
      </c>
      <c r="C327" s="1" t="s">
        <v>50</v>
      </c>
      <c r="D327" s="1">
        <v>6666</v>
      </c>
      <c r="E327" s="1" t="s">
        <v>46</v>
      </c>
      <c r="F327" s="1"/>
      <c r="G327" s="1"/>
      <c r="H327" s="1"/>
      <c r="I327" s="1"/>
      <c r="J327" s="1" t="s">
        <v>37</v>
      </c>
      <c r="K327" s="1" t="s">
        <v>19</v>
      </c>
      <c r="L327" s="1">
        <v>9151.2677625938013</v>
      </c>
      <c r="M327" s="4">
        <v>140875</v>
      </c>
      <c r="N327" s="16">
        <v>43658</v>
      </c>
    </row>
    <row r="328" spans="1:14" x14ac:dyDescent="0.3">
      <c r="A328" s="15" t="s">
        <v>24</v>
      </c>
      <c r="B328" s="1">
        <v>385338479.0841589</v>
      </c>
      <c r="C328" s="1" t="s">
        <v>43</v>
      </c>
      <c r="D328" s="1">
        <v>7777</v>
      </c>
      <c r="E328" s="1" t="s">
        <v>20</v>
      </c>
      <c r="F328" s="1"/>
      <c r="G328" s="1"/>
      <c r="H328" s="1"/>
      <c r="I328" s="1"/>
      <c r="J328" s="1" t="s">
        <v>51</v>
      </c>
      <c r="K328" s="1" t="s">
        <v>19</v>
      </c>
      <c r="L328" s="1">
        <v>2398.3218442938964</v>
      </c>
      <c r="M328" s="4">
        <v>6132262</v>
      </c>
      <c r="N328" s="16">
        <v>43659</v>
      </c>
    </row>
    <row r="329" spans="1:14" x14ac:dyDescent="0.3">
      <c r="A329" s="15" t="s">
        <v>24</v>
      </c>
      <c r="B329" s="1">
        <v>1307861184.359865</v>
      </c>
      <c r="C329" s="1" t="s">
        <v>52</v>
      </c>
      <c r="D329" s="1">
        <v>7777</v>
      </c>
      <c r="E329" s="1" t="s">
        <v>20</v>
      </c>
      <c r="F329" s="1"/>
      <c r="G329" s="1"/>
      <c r="H329" s="1"/>
      <c r="I329" s="1"/>
      <c r="J329" s="1" t="s">
        <v>37</v>
      </c>
      <c r="K329" s="1" t="s">
        <v>28</v>
      </c>
      <c r="L329" s="1">
        <v>183.49349035790357</v>
      </c>
      <c r="M329" s="4">
        <v>646443</v>
      </c>
      <c r="N329" s="16">
        <v>43660</v>
      </c>
    </row>
    <row r="330" spans="1:14" x14ac:dyDescent="0.3">
      <c r="A330" s="15" t="s">
        <v>24</v>
      </c>
      <c r="B330" s="1">
        <v>408045646.57873386</v>
      </c>
      <c r="C330" s="1" t="s">
        <v>52</v>
      </c>
      <c r="D330" s="1">
        <v>7777</v>
      </c>
      <c r="E330" s="1" t="s">
        <v>20</v>
      </c>
      <c r="F330" s="1"/>
      <c r="G330" s="1"/>
      <c r="H330" s="1"/>
      <c r="I330" s="1"/>
      <c r="J330" s="1" t="s">
        <v>37</v>
      </c>
      <c r="K330" s="1" t="s">
        <v>19</v>
      </c>
      <c r="L330" s="1">
        <v>182.21174679750212</v>
      </c>
      <c r="M330" s="4">
        <v>13629368</v>
      </c>
      <c r="N330" s="16">
        <v>43661</v>
      </c>
    </row>
    <row r="331" spans="1:14" x14ac:dyDescent="0.3">
      <c r="A331" s="15" t="s">
        <v>24</v>
      </c>
      <c r="B331" s="1">
        <v>721466555.27283871</v>
      </c>
      <c r="C331" s="1" t="s">
        <v>52</v>
      </c>
      <c r="D331" s="1">
        <v>7777</v>
      </c>
      <c r="E331" s="1" t="s">
        <v>20</v>
      </c>
      <c r="F331" s="1"/>
      <c r="G331" s="1"/>
      <c r="H331" s="1"/>
      <c r="I331" s="1"/>
      <c r="J331" s="1" t="s">
        <v>37</v>
      </c>
      <c r="K331" s="1" t="s">
        <v>28</v>
      </c>
      <c r="L331" s="1">
        <v>182.67143821946331</v>
      </c>
      <c r="M331" s="4">
        <v>21128548</v>
      </c>
      <c r="N331" s="16">
        <v>43662</v>
      </c>
    </row>
    <row r="332" spans="1:14" x14ac:dyDescent="0.3">
      <c r="A332" s="15" t="s">
        <v>24</v>
      </c>
      <c r="B332" s="1">
        <v>1171904241.9008851</v>
      </c>
      <c r="C332" s="1" t="s">
        <v>52</v>
      </c>
      <c r="D332" s="1">
        <v>7777</v>
      </c>
      <c r="E332" s="1" t="s">
        <v>20</v>
      </c>
      <c r="F332" s="1"/>
      <c r="G332" s="1"/>
      <c r="H332" s="1"/>
      <c r="I332" s="1"/>
      <c r="J332" s="1" t="s">
        <v>37</v>
      </c>
      <c r="K332" s="1" t="s">
        <v>28</v>
      </c>
      <c r="L332" s="1">
        <v>183.31289282149248</v>
      </c>
      <c r="M332" s="4">
        <v>23607852</v>
      </c>
      <c r="N332" s="16">
        <v>43663</v>
      </c>
    </row>
    <row r="333" spans="1:14" x14ac:dyDescent="0.3">
      <c r="A333" s="15" t="s">
        <v>24</v>
      </c>
      <c r="B333" s="1">
        <v>446540210.5320105</v>
      </c>
      <c r="C333" s="1" t="s">
        <v>52</v>
      </c>
      <c r="D333" s="1">
        <v>7777</v>
      </c>
      <c r="E333" s="1" t="s">
        <v>20</v>
      </c>
      <c r="F333" s="1"/>
      <c r="G333" s="1"/>
      <c r="H333" s="1"/>
      <c r="I333" s="1"/>
      <c r="J333" s="1" t="s">
        <v>37</v>
      </c>
      <c r="K333" s="1" t="s">
        <v>19</v>
      </c>
      <c r="L333" s="1">
        <v>182.60767481472354</v>
      </c>
      <c r="M333" s="4">
        <v>23828472</v>
      </c>
      <c r="N333" s="16">
        <v>43664</v>
      </c>
    </row>
    <row r="334" spans="1:14" x14ac:dyDescent="0.3">
      <c r="A334" s="15" t="s">
        <v>24</v>
      </c>
      <c r="B334" s="1">
        <v>563846281.75479484</v>
      </c>
      <c r="C334" s="1" t="s">
        <v>52</v>
      </c>
      <c r="D334" s="1">
        <v>7777</v>
      </c>
      <c r="E334" s="1" t="s">
        <v>20</v>
      </c>
      <c r="F334" s="1"/>
      <c r="G334" s="1"/>
      <c r="H334" s="1"/>
      <c r="I334" s="1"/>
      <c r="J334" s="1" t="s">
        <v>37</v>
      </c>
      <c r="K334" s="1" t="s">
        <v>19</v>
      </c>
      <c r="L334" s="1">
        <v>182.50880871551115</v>
      </c>
      <c r="M334" s="4">
        <v>36833558</v>
      </c>
      <c r="N334" s="16">
        <v>43665</v>
      </c>
    </row>
    <row r="335" spans="1:14" x14ac:dyDescent="0.3">
      <c r="A335" s="15" t="s">
        <v>24</v>
      </c>
      <c r="B335" s="1">
        <v>753918762.21293163</v>
      </c>
      <c r="C335" s="1" t="s">
        <v>52</v>
      </c>
      <c r="D335" s="1">
        <v>7777</v>
      </c>
      <c r="E335" s="1" t="s">
        <v>20</v>
      </c>
      <c r="F335" s="1"/>
      <c r="G335" s="1"/>
      <c r="H335" s="1"/>
      <c r="I335" s="1"/>
      <c r="J335" s="1" t="s">
        <v>37</v>
      </c>
      <c r="K335" s="1" t="s">
        <v>28</v>
      </c>
      <c r="L335" s="1">
        <v>182.13759502710843</v>
      </c>
      <c r="M335" s="4">
        <v>38694589</v>
      </c>
      <c r="N335" s="16">
        <v>43666</v>
      </c>
    </row>
    <row r="336" spans="1:14" x14ac:dyDescent="0.3">
      <c r="A336" s="15" t="s">
        <v>24</v>
      </c>
      <c r="B336" s="1">
        <v>823142705.58891535</v>
      </c>
      <c r="C336" s="1" t="s">
        <v>52</v>
      </c>
      <c r="D336" s="1">
        <v>6666</v>
      </c>
      <c r="E336" s="1" t="s">
        <v>16</v>
      </c>
      <c r="F336" s="1"/>
      <c r="G336" s="1"/>
      <c r="H336" s="1"/>
      <c r="I336" s="1"/>
      <c r="J336" s="1" t="s">
        <v>37</v>
      </c>
      <c r="K336" s="1" t="s">
        <v>28</v>
      </c>
      <c r="L336" s="1">
        <v>184.22011999290996</v>
      </c>
      <c r="M336" s="4">
        <v>39640534</v>
      </c>
      <c r="N336" s="16">
        <v>43667</v>
      </c>
    </row>
    <row r="337" spans="1:14" x14ac:dyDescent="0.3">
      <c r="A337" s="15" t="s">
        <v>24</v>
      </c>
      <c r="B337" s="1">
        <v>391646269.80423898</v>
      </c>
      <c r="C337" s="1" t="s">
        <v>52</v>
      </c>
      <c r="D337" s="1">
        <v>7777</v>
      </c>
      <c r="E337" s="1" t="s">
        <v>20</v>
      </c>
      <c r="F337" s="1"/>
      <c r="G337" s="1"/>
      <c r="H337" s="1"/>
      <c r="I337" s="1"/>
      <c r="J337" s="1" t="s">
        <v>37</v>
      </c>
      <c r="K337" s="1" t="s">
        <v>19</v>
      </c>
      <c r="L337" s="1">
        <v>182.95745684196802</v>
      </c>
      <c r="M337" s="4">
        <v>53901086</v>
      </c>
      <c r="N337" s="16">
        <v>43668</v>
      </c>
    </row>
    <row r="338" spans="1:14" x14ac:dyDescent="0.3">
      <c r="A338" s="15" t="s">
        <v>24</v>
      </c>
      <c r="B338" s="1">
        <v>291737279.65629107</v>
      </c>
      <c r="C338" s="1" t="s">
        <v>52</v>
      </c>
      <c r="D338" s="1">
        <v>7777</v>
      </c>
      <c r="E338" s="1" t="s">
        <v>20</v>
      </c>
      <c r="F338" s="1"/>
      <c r="G338" s="1"/>
      <c r="H338" s="1"/>
      <c r="I338" s="1"/>
      <c r="J338" s="1" t="s">
        <v>37</v>
      </c>
      <c r="K338" s="1" t="s">
        <v>19</v>
      </c>
      <c r="L338" s="1">
        <v>182.22739005343468</v>
      </c>
      <c r="M338" s="4">
        <v>56504298</v>
      </c>
      <c r="N338" s="16">
        <v>43669</v>
      </c>
    </row>
    <row r="339" spans="1:14" x14ac:dyDescent="0.3">
      <c r="A339" s="15" t="s">
        <v>24</v>
      </c>
      <c r="B339" s="1">
        <v>107297034.22324869</v>
      </c>
      <c r="C339" s="1" t="s">
        <v>52</v>
      </c>
      <c r="D339" s="1">
        <v>7777</v>
      </c>
      <c r="E339" s="1" t="s">
        <v>20</v>
      </c>
      <c r="F339" s="1"/>
      <c r="G339" s="1"/>
      <c r="H339" s="1"/>
      <c r="I339" s="1"/>
      <c r="J339" s="1" t="s">
        <v>37</v>
      </c>
      <c r="K339" s="1" t="s">
        <v>19</v>
      </c>
      <c r="L339" s="1">
        <v>182.61500524833221</v>
      </c>
      <c r="M339" s="4">
        <v>59800603</v>
      </c>
      <c r="N339" s="16">
        <v>43670</v>
      </c>
    </row>
    <row r="340" spans="1:14" x14ac:dyDescent="0.3">
      <c r="A340" s="15" t="s">
        <v>24</v>
      </c>
      <c r="B340" s="1">
        <v>227870236.6668559</v>
      </c>
      <c r="C340" s="1" t="s">
        <v>52</v>
      </c>
      <c r="D340" s="1">
        <v>7777</v>
      </c>
      <c r="E340" s="1" t="s">
        <v>20</v>
      </c>
      <c r="F340" s="1"/>
      <c r="G340" s="1"/>
      <c r="H340" s="1"/>
      <c r="I340" s="1"/>
      <c r="J340" s="1" t="s">
        <v>37</v>
      </c>
      <c r="K340" s="1" t="s">
        <v>19</v>
      </c>
      <c r="L340" s="1">
        <v>182.49721650370233</v>
      </c>
      <c r="M340" s="4">
        <v>85199643</v>
      </c>
      <c r="N340" s="16">
        <v>43671</v>
      </c>
    </row>
    <row r="341" spans="1:14" x14ac:dyDescent="0.3">
      <c r="A341" s="15" t="s">
        <v>24</v>
      </c>
      <c r="B341" s="1">
        <v>1144709735.6274266</v>
      </c>
      <c r="C341" s="1" t="s">
        <v>52</v>
      </c>
      <c r="D341" s="1">
        <v>7777</v>
      </c>
      <c r="E341" s="1" t="s">
        <v>20</v>
      </c>
      <c r="F341" s="1"/>
      <c r="G341" s="1"/>
      <c r="H341" s="1"/>
      <c r="I341" s="1"/>
      <c r="J341" s="1" t="s">
        <v>37</v>
      </c>
      <c r="K341" s="1" t="s">
        <v>28</v>
      </c>
      <c r="L341" s="1">
        <v>184.12427893453281</v>
      </c>
      <c r="M341" s="4">
        <v>88478746</v>
      </c>
      <c r="N341" s="16">
        <v>43672</v>
      </c>
    </row>
    <row r="342" spans="1:14" x14ac:dyDescent="0.3">
      <c r="A342" s="15" t="s">
        <v>24</v>
      </c>
      <c r="B342" s="1">
        <v>972762481.81828356</v>
      </c>
      <c r="C342" s="1" t="s">
        <v>52</v>
      </c>
      <c r="D342" s="1">
        <v>7777</v>
      </c>
      <c r="E342" s="1" t="s">
        <v>20</v>
      </c>
      <c r="F342" s="1"/>
      <c r="G342" s="1"/>
      <c r="H342" s="1"/>
      <c r="I342" s="1"/>
      <c r="J342" s="1" t="s">
        <v>37</v>
      </c>
      <c r="K342" s="1" t="s">
        <v>28</v>
      </c>
      <c r="L342" s="1">
        <v>182.87710868760266</v>
      </c>
      <c r="M342" s="4">
        <v>89344843</v>
      </c>
      <c r="N342" s="16">
        <v>43673</v>
      </c>
    </row>
    <row r="343" spans="1:14" x14ac:dyDescent="0.3">
      <c r="A343" s="15" t="s">
        <v>24</v>
      </c>
      <c r="B343" s="1">
        <v>974901573.68230891</v>
      </c>
      <c r="C343" s="1" t="s">
        <v>52</v>
      </c>
      <c r="D343" s="1">
        <v>7777</v>
      </c>
      <c r="E343" s="1" t="s">
        <v>20</v>
      </c>
      <c r="F343" s="1"/>
      <c r="G343" s="1"/>
      <c r="H343" s="1"/>
      <c r="I343" s="1"/>
      <c r="J343" s="1" t="s">
        <v>37</v>
      </c>
      <c r="K343" s="1" t="s">
        <v>28</v>
      </c>
      <c r="L343" s="1">
        <v>182.96654309066082</v>
      </c>
      <c r="M343" s="4">
        <v>106244986</v>
      </c>
      <c r="N343" s="16">
        <v>43674</v>
      </c>
    </row>
    <row r="344" spans="1:14" x14ac:dyDescent="0.3">
      <c r="A344" s="15" t="s">
        <v>24</v>
      </c>
      <c r="B344" s="1">
        <v>285394088.82458931</v>
      </c>
      <c r="C344" s="1" t="s">
        <v>52</v>
      </c>
      <c r="D344" s="1">
        <v>7777</v>
      </c>
      <c r="E344" s="1" t="s">
        <v>20</v>
      </c>
      <c r="F344" s="1"/>
      <c r="G344" s="1"/>
      <c r="H344" s="1"/>
      <c r="I344" s="1"/>
      <c r="J344" s="1" t="s">
        <v>37</v>
      </c>
      <c r="K344" s="1" t="s">
        <v>19</v>
      </c>
      <c r="L344" s="1">
        <v>183.40918770653258</v>
      </c>
      <c r="M344" s="4">
        <v>113840607</v>
      </c>
      <c r="N344" s="16">
        <v>43675</v>
      </c>
    </row>
    <row r="345" spans="1:14" x14ac:dyDescent="0.3">
      <c r="A345" s="15" t="s">
        <v>24</v>
      </c>
      <c r="B345" s="1">
        <v>782744267.66147125</v>
      </c>
      <c r="C345" s="1" t="s">
        <v>52</v>
      </c>
      <c r="D345" s="1">
        <v>7777</v>
      </c>
      <c r="E345" s="1" t="s">
        <v>20</v>
      </c>
      <c r="F345" s="1"/>
      <c r="G345" s="1"/>
      <c r="H345" s="1"/>
      <c r="I345" s="1"/>
      <c r="J345" s="1" t="s">
        <v>37</v>
      </c>
      <c r="K345" s="1" t="s">
        <v>28</v>
      </c>
      <c r="L345" s="1">
        <v>183.38173823595272</v>
      </c>
      <c r="M345" s="4">
        <v>113932315</v>
      </c>
      <c r="N345" s="16">
        <v>43676</v>
      </c>
    </row>
    <row r="346" spans="1:14" x14ac:dyDescent="0.3">
      <c r="A346" s="15" t="s">
        <v>24</v>
      </c>
      <c r="B346" s="1">
        <v>1299089267.7617989</v>
      </c>
      <c r="C346" s="1" t="s">
        <v>52</v>
      </c>
      <c r="D346" s="1">
        <v>7777</v>
      </c>
      <c r="E346" s="1" t="s">
        <v>20</v>
      </c>
      <c r="F346" s="1"/>
      <c r="G346" s="1"/>
      <c r="H346" s="1"/>
      <c r="I346" s="1"/>
      <c r="J346" s="1" t="s">
        <v>37</v>
      </c>
      <c r="K346" s="1" t="s">
        <v>28</v>
      </c>
      <c r="L346" s="1">
        <v>204.26346726047723</v>
      </c>
      <c r="M346" s="4">
        <v>119998423</v>
      </c>
      <c r="N346" s="16">
        <v>43677</v>
      </c>
    </row>
    <row r="347" spans="1:14" x14ac:dyDescent="0.3">
      <c r="A347" s="15" t="s">
        <v>24</v>
      </c>
      <c r="B347" s="1">
        <v>118628363.45983237</v>
      </c>
      <c r="C347" s="1" t="s">
        <v>52</v>
      </c>
      <c r="D347" s="1">
        <v>7777</v>
      </c>
      <c r="E347" s="1" t="s">
        <v>20</v>
      </c>
      <c r="F347" s="1"/>
      <c r="G347" s="1"/>
      <c r="H347" s="1"/>
      <c r="I347" s="1"/>
      <c r="J347" s="1" t="s">
        <v>37</v>
      </c>
      <c r="K347" s="1" t="s">
        <v>19</v>
      </c>
      <c r="L347" s="1">
        <v>182.39588861561259</v>
      </c>
      <c r="M347" s="4">
        <v>120066488</v>
      </c>
      <c r="N347" s="16">
        <v>43678</v>
      </c>
    </row>
    <row r="348" spans="1:14" x14ac:dyDescent="0.3">
      <c r="A348" s="15" t="s">
        <v>24</v>
      </c>
      <c r="B348" s="1">
        <v>331765413.69455349</v>
      </c>
      <c r="C348" s="1" t="s">
        <v>52</v>
      </c>
      <c r="D348" s="1">
        <v>7777</v>
      </c>
      <c r="E348" s="1" t="s">
        <v>20</v>
      </c>
      <c r="F348" s="1"/>
      <c r="G348" s="1"/>
      <c r="H348" s="1"/>
      <c r="I348" s="1"/>
      <c r="J348" s="1" t="s">
        <v>37</v>
      </c>
      <c r="K348" s="1" t="s">
        <v>19</v>
      </c>
      <c r="L348" s="1">
        <v>182.83835723151913</v>
      </c>
      <c r="M348" s="4">
        <v>125295964</v>
      </c>
      <c r="N348" s="16">
        <v>43679</v>
      </c>
    </row>
    <row r="349" spans="1:14" x14ac:dyDescent="0.3">
      <c r="A349" s="15" t="s">
        <v>24</v>
      </c>
      <c r="B349" s="1">
        <v>794368103.84979963</v>
      </c>
      <c r="C349" s="1" t="s">
        <v>52</v>
      </c>
      <c r="D349" s="1">
        <v>7777</v>
      </c>
      <c r="E349" s="1" t="s">
        <v>20</v>
      </c>
      <c r="F349" s="1"/>
      <c r="G349" s="1"/>
      <c r="H349" s="1"/>
      <c r="I349" s="1"/>
      <c r="J349" s="1" t="s">
        <v>37</v>
      </c>
      <c r="K349" s="1" t="s">
        <v>28</v>
      </c>
      <c r="L349" s="1">
        <v>185.0866457155694</v>
      </c>
      <c r="M349" s="4">
        <v>126887038</v>
      </c>
      <c r="N349" s="16">
        <v>43680</v>
      </c>
    </row>
    <row r="350" spans="1:14" x14ac:dyDescent="0.3">
      <c r="A350" s="15" t="s">
        <v>24</v>
      </c>
      <c r="B350" s="1">
        <v>1023701839.9626511</v>
      </c>
      <c r="C350" s="1" t="s">
        <v>52</v>
      </c>
      <c r="D350" s="1">
        <v>7777</v>
      </c>
      <c r="E350" s="1" t="s">
        <v>20</v>
      </c>
      <c r="F350" s="1"/>
      <c r="G350" s="1"/>
      <c r="H350" s="1"/>
      <c r="I350" s="1"/>
      <c r="J350" s="1" t="s">
        <v>37</v>
      </c>
      <c r="K350" s="1" t="s">
        <v>28</v>
      </c>
      <c r="L350" s="1">
        <v>182.3470597259481</v>
      </c>
      <c r="M350" s="4">
        <v>135866780</v>
      </c>
      <c r="N350" s="16">
        <v>43681</v>
      </c>
    </row>
    <row r="351" spans="1:14" x14ac:dyDescent="0.3">
      <c r="A351" s="15" t="s">
        <v>24</v>
      </c>
      <c r="B351" s="1">
        <v>1067391213.0814868</v>
      </c>
      <c r="C351" s="1" t="s">
        <v>52</v>
      </c>
      <c r="D351" s="1">
        <v>7777</v>
      </c>
      <c r="E351" s="1" t="s">
        <v>20</v>
      </c>
      <c r="F351" s="1"/>
      <c r="G351" s="1"/>
      <c r="H351" s="1"/>
      <c r="I351" s="1"/>
      <c r="J351" s="1" t="s">
        <v>37</v>
      </c>
      <c r="K351" s="1" t="s">
        <v>28</v>
      </c>
      <c r="L351" s="1">
        <v>182.86021615572042</v>
      </c>
      <c r="M351" s="4">
        <v>156480851</v>
      </c>
      <c r="N351" s="16">
        <v>43682</v>
      </c>
    </row>
    <row r="352" spans="1:14" x14ac:dyDescent="0.3">
      <c r="A352" s="15" t="s">
        <v>24</v>
      </c>
      <c r="B352" s="1">
        <v>301692363.85360706</v>
      </c>
      <c r="C352" s="1" t="s">
        <v>52</v>
      </c>
      <c r="D352" s="1">
        <v>7777</v>
      </c>
      <c r="E352" s="1" t="s">
        <v>16</v>
      </c>
      <c r="F352" s="1"/>
      <c r="G352" s="1"/>
      <c r="H352" s="1"/>
      <c r="I352" s="1"/>
      <c r="J352" s="1" t="s">
        <v>37</v>
      </c>
      <c r="K352" s="1" t="s">
        <v>19</v>
      </c>
      <c r="L352" s="1">
        <v>183.25910959023176</v>
      </c>
      <c r="M352" s="4">
        <v>165258860</v>
      </c>
      <c r="N352" s="16">
        <v>43683</v>
      </c>
    </row>
    <row r="353" spans="1:14" x14ac:dyDescent="0.3">
      <c r="A353" s="15" t="s">
        <v>24</v>
      </c>
      <c r="B353" s="1">
        <v>897804138.41574931</v>
      </c>
      <c r="C353" s="1" t="s">
        <v>52</v>
      </c>
      <c r="D353" s="1">
        <v>7777</v>
      </c>
      <c r="E353" s="1" t="s">
        <v>20</v>
      </c>
      <c r="F353" s="1"/>
      <c r="G353" s="1"/>
      <c r="H353" s="1"/>
      <c r="I353" s="1"/>
      <c r="J353" s="1" t="s">
        <v>37</v>
      </c>
      <c r="K353" s="1" t="s">
        <v>28</v>
      </c>
      <c r="L353" s="1">
        <v>182.89839916548843</v>
      </c>
      <c r="M353" s="4">
        <v>172472875</v>
      </c>
      <c r="N353" s="16">
        <v>43684</v>
      </c>
    </row>
    <row r="354" spans="1:14" x14ac:dyDescent="0.3">
      <c r="A354" s="15" t="s">
        <v>24</v>
      </c>
      <c r="B354" s="1">
        <v>703491331.89491129</v>
      </c>
      <c r="C354" s="1" t="s">
        <v>52</v>
      </c>
      <c r="D354" s="1">
        <v>7777</v>
      </c>
      <c r="E354" s="1" t="s">
        <v>20</v>
      </c>
      <c r="F354" s="1"/>
      <c r="G354" s="1"/>
      <c r="H354" s="1"/>
      <c r="I354" s="1"/>
      <c r="J354" s="1" t="s">
        <v>37</v>
      </c>
      <c r="K354" s="1" t="s">
        <v>28</v>
      </c>
      <c r="L354" s="1">
        <v>183.52253914691508</v>
      </c>
      <c r="M354" s="4">
        <v>179354816</v>
      </c>
      <c r="N354" s="16">
        <v>43685</v>
      </c>
    </row>
    <row r="355" spans="1:14" x14ac:dyDescent="0.3">
      <c r="A355" s="15" t="s">
        <v>24</v>
      </c>
      <c r="B355" s="1">
        <v>420968747.7479912</v>
      </c>
      <c r="C355" s="1" t="s">
        <v>52</v>
      </c>
      <c r="D355" s="1">
        <v>7777</v>
      </c>
      <c r="E355" s="1" t="s">
        <v>20</v>
      </c>
      <c r="F355" s="1"/>
      <c r="G355" s="1"/>
      <c r="H355" s="1"/>
      <c r="I355" s="1"/>
      <c r="J355" s="1" t="s">
        <v>37</v>
      </c>
      <c r="K355" s="1" t="s">
        <v>19</v>
      </c>
      <c r="L355" s="1">
        <v>183.27768349053559</v>
      </c>
      <c r="M355" s="4">
        <v>187007844</v>
      </c>
      <c r="N355" s="16">
        <v>43686</v>
      </c>
    </row>
    <row r="356" spans="1:14" x14ac:dyDescent="0.3">
      <c r="A356" s="15" t="s">
        <v>24</v>
      </c>
      <c r="B356" s="1">
        <v>384401370.04063964</v>
      </c>
      <c r="C356" s="1" t="s">
        <v>52</v>
      </c>
      <c r="D356" s="1">
        <v>7777</v>
      </c>
      <c r="E356" s="1" t="s">
        <v>20</v>
      </c>
      <c r="F356" s="1"/>
      <c r="G356" s="1"/>
      <c r="H356" s="1"/>
      <c r="I356" s="1"/>
      <c r="J356" s="1" t="s">
        <v>37</v>
      </c>
      <c r="K356" s="1" t="s">
        <v>19</v>
      </c>
      <c r="L356" s="1">
        <v>182.73124848107364</v>
      </c>
      <c r="M356" s="4">
        <v>191870264</v>
      </c>
      <c r="N356" s="16">
        <v>43687</v>
      </c>
    </row>
    <row r="357" spans="1:14" x14ac:dyDescent="0.3">
      <c r="A357" s="15" t="s">
        <v>24</v>
      </c>
      <c r="B357" s="1">
        <v>1103781434.8304901</v>
      </c>
      <c r="C357" s="1" t="s">
        <v>52</v>
      </c>
      <c r="D357" s="1">
        <v>7777</v>
      </c>
      <c r="E357" s="1" t="s">
        <v>20</v>
      </c>
      <c r="F357" s="1"/>
      <c r="G357" s="1"/>
      <c r="H357" s="1"/>
      <c r="I357" s="1"/>
      <c r="J357" s="1" t="s">
        <v>37</v>
      </c>
      <c r="K357" s="1" t="s">
        <v>28</v>
      </c>
      <c r="L357" s="1">
        <v>182.5600531549961</v>
      </c>
      <c r="M357" s="4">
        <v>197496937</v>
      </c>
      <c r="N357" s="16">
        <v>43688</v>
      </c>
    </row>
    <row r="358" spans="1:14" x14ac:dyDescent="0.3">
      <c r="A358" s="15" t="s">
        <v>24</v>
      </c>
      <c r="B358" s="1">
        <v>617340970.23284614</v>
      </c>
      <c r="C358" s="1" t="s">
        <v>52</v>
      </c>
      <c r="D358" s="1">
        <v>7777</v>
      </c>
      <c r="E358" s="1" t="s">
        <v>20</v>
      </c>
      <c r="F358" s="1"/>
      <c r="G358" s="1"/>
      <c r="H358" s="1"/>
      <c r="I358" s="1"/>
      <c r="J358" s="1" t="s">
        <v>37</v>
      </c>
      <c r="K358" s="1" t="s">
        <v>19</v>
      </c>
      <c r="L358" s="1">
        <v>183.69265465252465</v>
      </c>
      <c r="M358" s="4">
        <v>208426428</v>
      </c>
      <c r="N358" s="16">
        <v>43689</v>
      </c>
    </row>
    <row r="359" spans="1:14" x14ac:dyDescent="0.3">
      <c r="A359" s="15" t="s">
        <v>24</v>
      </c>
      <c r="B359" s="1">
        <v>644199645.46807623</v>
      </c>
      <c r="C359" s="1" t="s">
        <v>52</v>
      </c>
      <c r="D359" s="1">
        <v>7777</v>
      </c>
      <c r="E359" s="1" t="s">
        <v>20</v>
      </c>
      <c r="F359" s="1"/>
      <c r="G359" s="1"/>
      <c r="H359" s="1"/>
      <c r="I359" s="1"/>
      <c r="J359" s="1" t="s">
        <v>37</v>
      </c>
      <c r="K359" s="1" t="s">
        <v>19</v>
      </c>
      <c r="L359" s="1">
        <v>183.42766856911675</v>
      </c>
      <c r="M359" s="4">
        <v>208779859</v>
      </c>
      <c r="N359" s="16">
        <v>43690</v>
      </c>
    </row>
    <row r="360" spans="1:14" x14ac:dyDescent="0.3">
      <c r="A360" s="15" t="s">
        <v>24</v>
      </c>
      <c r="B360" s="1">
        <v>617532140.43277025</v>
      </c>
      <c r="C360" s="1" t="s">
        <v>52</v>
      </c>
      <c r="D360" s="1">
        <v>7777</v>
      </c>
      <c r="E360" s="1" t="s">
        <v>20</v>
      </c>
      <c r="F360" s="1"/>
      <c r="G360" s="1"/>
      <c r="H360" s="1"/>
      <c r="I360" s="1"/>
      <c r="J360" s="1" t="s">
        <v>37</v>
      </c>
      <c r="K360" s="1" t="s">
        <v>19</v>
      </c>
      <c r="L360" s="1">
        <v>-79.175391750379816</v>
      </c>
      <c r="M360" s="4">
        <v>221717864</v>
      </c>
      <c r="N360" s="16">
        <v>43691</v>
      </c>
    </row>
    <row r="361" spans="1:14" x14ac:dyDescent="0.3">
      <c r="A361" s="15" t="s">
        <v>24</v>
      </c>
      <c r="B361" s="1">
        <v>649440009.51120269</v>
      </c>
      <c r="C361" s="1" t="s">
        <v>52</v>
      </c>
      <c r="D361" s="1">
        <v>7777</v>
      </c>
      <c r="E361" s="1" t="s">
        <v>20</v>
      </c>
      <c r="F361" s="1"/>
      <c r="G361" s="1"/>
      <c r="H361" s="1"/>
      <c r="I361" s="1"/>
      <c r="J361" s="1" t="s">
        <v>37</v>
      </c>
      <c r="K361" s="1" t="s">
        <v>19</v>
      </c>
      <c r="L361" s="1">
        <v>182.52683396710668</v>
      </c>
      <c r="M361" s="4">
        <v>222024353</v>
      </c>
      <c r="N361" s="16">
        <v>43692</v>
      </c>
    </row>
    <row r="362" spans="1:14" x14ac:dyDescent="0.3">
      <c r="A362" s="15" t="s">
        <v>24</v>
      </c>
      <c r="B362" s="1">
        <v>792035462.69213748</v>
      </c>
      <c r="C362" s="1" t="s">
        <v>52</v>
      </c>
      <c r="D362" s="1">
        <v>7777</v>
      </c>
      <c r="E362" s="1" t="s">
        <v>20</v>
      </c>
      <c r="F362" s="1"/>
      <c r="G362" s="1"/>
      <c r="H362" s="1"/>
      <c r="I362" s="1"/>
      <c r="J362" s="1" t="s">
        <v>37</v>
      </c>
      <c r="K362" s="1" t="s">
        <v>28</v>
      </c>
      <c r="L362" s="1">
        <v>183.463933263657</v>
      </c>
      <c r="M362" s="4">
        <v>229172530</v>
      </c>
      <c r="N362" s="16">
        <v>43693</v>
      </c>
    </row>
    <row r="363" spans="1:14" x14ac:dyDescent="0.3">
      <c r="A363" s="15" t="s">
        <v>24</v>
      </c>
      <c r="B363" s="1">
        <v>267363564.74587741</v>
      </c>
      <c r="C363" s="1" t="s">
        <v>52</v>
      </c>
      <c r="D363" s="1">
        <v>7777</v>
      </c>
      <c r="E363" s="1" t="s">
        <v>20</v>
      </c>
      <c r="F363" s="1"/>
      <c r="G363" s="1"/>
      <c r="H363" s="1"/>
      <c r="I363" s="1"/>
      <c r="J363" s="1" t="s">
        <v>37</v>
      </c>
      <c r="K363" s="1" t="s">
        <v>19</v>
      </c>
      <c r="L363" s="1">
        <v>197.67327149623691</v>
      </c>
      <c r="M363" s="4">
        <v>234656062</v>
      </c>
      <c r="N363" s="16">
        <v>43694</v>
      </c>
    </row>
    <row r="364" spans="1:14" x14ac:dyDescent="0.3">
      <c r="A364" s="15" t="s">
        <v>24</v>
      </c>
      <c r="B364" s="1">
        <v>248697536.86847496</v>
      </c>
      <c r="C364" s="1" t="s">
        <v>52</v>
      </c>
      <c r="D364" s="1">
        <v>7777</v>
      </c>
      <c r="E364" s="1" t="s">
        <v>39</v>
      </c>
      <c r="F364" s="1"/>
      <c r="G364" s="1"/>
      <c r="H364" s="1"/>
      <c r="I364" s="1"/>
      <c r="J364" s="1" t="s">
        <v>37</v>
      </c>
      <c r="K364" s="1" t="s">
        <v>19</v>
      </c>
      <c r="L364" s="1">
        <v>185.11103772701074</v>
      </c>
      <c r="M364" s="4">
        <v>235743145</v>
      </c>
      <c r="N364" s="16">
        <v>43695</v>
      </c>
    </row>
    <row r="365" spans="1:14" x14ac:dyDescent="0.3">
      <c r="A365" s="15" t="s">
        <v>24</v>
      </c>
      <c r="B365" s="1">
        <v>1061124405.4022974</v>
      </c>
      <c r="C365" s="1" t="s">
        <v>52</v>
      </c>
      <c r="D365" s="1">
        <v>7777</v>
      </c>
      <c r="E365" s="1" t="s">
        <v>20</v>
      </c>
      <c r="F365" s="1"/>
      <c r="G365" s="1"/>
      <c r="H365" s="1"/>
      <c r="I365" s="1"/>
      <c r="J365" s="1" t="s">
        <v>37</v>
      </c>
      <c r="K365" s="1" t="s">
        <v>28</v>
      </c>
      <c r="L365" s="1">
        <v>182.39750900653186</v>
      </c>
      <c r="M365" s="4">
        <v>237613287</v>
      </c>
      <c r="N365" s="16">
        <v>43696</v>
      </c>
    </row>
    <row r="366" spans="1:14" x14ac:dyDescent="0.3">
      <c r="A366" s="15" t="s">
        <v>24</v>
      </c>
      <c r="B366" s="1">
        <v>518324425.26370978</v>
      </c>
      <c r="C366" s="1" t="s">
        <v>52</v>
      </c>
      <c r="D366" s="1">
        <v>7777</v>
      </c>
      <c r="E366" s="1" t="s">
        <v>20</v>
      </c>
      <c r="F366" s="1"/>
      <c r="G366" s="1"/>
      <c r="H366" s="1"/>
      <c r="I366" s="1"/>
      <c r="J366" s="1" t="s">
        <v>37</v>
      </c>
      <c r="K366" s="1" t="s">
        <v>19</v>
      </c>
      <c r="L366" s="1">
        <v>182.66217889467688</v>
      </c>
      <c r="M366" s="4">
        <v>267359285</v>
      </c>
      <c r="N366" s="16">
        <v>43697</v>
      </c>
    </row>
    <row r="367" spans="1:14" x14ac:dyDescent="0.3">
      <c r="A367" s="15" t="s">
        <v>24</v>
      </c>
      <c r="B367" s="1">
        <v>967362942.0768913</v>
      </c>
      <c r="C367" s="1" t="s">
        <v>52</v>
      </c>
      <c r="D367" s="1">
        <v>7777</v>
      </c>
      <c r="E367" s="1" t="s">
        <v>20</v>
      </c>
      <c r="F367" s="1"/>
      <c r="G367" s="1"/>
      <c r="H367" s="1"/>
      <c r="I367" s="1"/>
      <c r="J367" s="1" t="s">
        <v>37</v>
      </c>
      <c r="K367" s="1" t="s">
        <v>28</v>
      </c>
      <c r="L367" s="1">
        <v>182.76963105262811</v>
      </c>
      <c r="M367" s="4">
        <v>270753818</v>
      </c>
      <c r="N367" s="16">
        <v>43698</v>
      </c>
    </row>
    <row r="368" spans="1:14" x14ac:dyDescent="0.3">
      <c r="A368" s="15" t="s">
        <v>24</v>
      </c>
      <c r="B368" s="1">
        <v>890839930.9979527</v>
      </c>
      <c r="C368" s="1" t="s">
        <v>52</v>
      </c>
      <c r="D368" s="1">
        <v>7777</v>
      </c>
      <c r="E368" s="1" t="s">
        <v>20</v>
      </c>
      <c r="F368" s="1"/>
      <c r="G368" s="1"/>
      <c r="H368" s="1"/>
      <c r="I368" s="1"/>
      <c r="J368" s="1" t="s">
        <v>37</v>
      </c>
      <c r="K368" s="1" t="s">
        <v>28</v>
      </c>
      <c r="L368" s="1">
        <v>186.23528060678552</v>
      </c>
      <c r="M368" s="4">
        <v>277716440</v>
      </c>
      <c r="N368" s="16">
        <v>43699</v>
      </c>
    </row>
    <row r="369" spans="1:14" x14ac:dyDescent="0.3">
      <c r="A369" s="15" t="s">
        <v>24</v>
      </c>
      <c r="B369" s="1">
        <v>728945229.58763659</v>
      </c>
      <c r="C369" s="1" t="s">
        <v>52</v>
      </c>
      <c r="D369" s="1">
        <v>7777</v>
      </c>
      <c r="E369" s="1" t="s">
        <v>20</v>
      </c>
      <c r="F369" s="1"/>
      <c r="G369" s="1"/>
      <c r="H369" s="1"/>
      <c r="I369" s="1"/>
      <c r="J369" s="1" t="s">
        <v>37</v>
      </c>
      <c r="K369" s="1" t="s">
        <v>28</v>
      </c>
      <c r="L369" s="1">
        <v>184.71042511403348</v>
      </c>
      <c r="M369" s="4">
        <v>285827597</v>
      </c>
      <c r="N369" s="16">
        <v>43700</v>
      </c>
    </row>
    <row r="370" spans="1:14" x14ac:dyDescent="0.3">
      <c r="A370" s="15" t="s">
        <v>24</v>
      </c>
      <c r="B370" s="1">
        <v>672998600.40263116</v>
      </c>
      <c r="C370" s="1" t="s">
        <v>52</v>
      </c>
      <c r="D370" s="1">
        <v>7777</v>
      </c>
      <c r="E370" s="1" t="s">
        <v>20</v>
      </c>
      <c r="F370" s="1"/>
      <c r="G370" s="1"/>
      <c r="H370" s="1"/>
      <c r="I370" s="1"/>
      <c r="J370" s="1" t="s">
        <v>37</v>
      </c>
      <c r="K370" s="1" t="s">
        <v>19</v>
      </c>
      <c r="L370" s="1">
        <v>182.22601210756443</v>
      </c>
      <c r="M370" s="4">
        <v>292513247</v>
      </c>
      <c r="N370" s="16">
        <v>43701</v>
      </c>
    </row>
    <row r="371" spans="1:14" x14ac:dyDescent="0.3">
      <c r="A371" s="15" t="s">
        <v>24</v>
      </c>
      <c r="B371" s="1">
        <v>560016609.34716809</v>
      </c>
      <c r="C371" s="1" t="s">
        <v>52</v>
      </c>
      <c r="D371" s="1">
        <v>7777</v>
      </c>
      <c r="E371" s="1" t="s">
        <v>20</v>
      </c>
      <c r="F371" s="1"/>
      <c r="G371" s="1"/>
      <c r="H371" s="1"/>
      <c r="I371" s="1"/>
      <c r="J371" s="1" t="s">
        <v>18</v>
      </c>
      <c r="K371" s="1" t="s">
        <v>19</v>
      </c>
      <c r="L371" s="1">
        <v>182.75098436633871</v>
      </c>
      <c r="M371" s="4">
        <v>294991133</v>
      </c>
      <c r="N371" s="16">
        <v>43702</v>
      </c>
    </row>
    <row r="372" spans="1:14" x14ac:dyDescent="0.3">
      <c r="A372" s="15" t="s">
        <v>24</v>
      </c>
      <c r="B372" s="1">
        <v>634163126.08481538</v>
      </c>
      <c r="C372" s="1" t="s">
        <v>52</v>
      </c>
      <c r="D372" s="1">
        <v>7777</v>
      </c>
      <c r="E372" s="1" t="s">
        <v>20</v>
      </c>
      <c r="F372" s="1"/>
      <c r="G372" s="1"/>
      <c r="H372" s="1"/>
      <c r="I372" s="1"/>
      <c r="J372" s="1" t="s">
        <v>37</v>
      </c>
      <c r="K372" s="1" t="s">
        <v>19</v>
      </c>
      <c r="L372" s="1">
        <v>182.46056163720095</v>
      </c>
      <c r="M372" s="4">
        <v>297814772</v>
      </c>
      <c r="N372" s="16">
        <v>43703</v>
      </c>
    </row>
    <row r="373" spans="1:14" x14ac:dyDescent="0.3">
      <c r="A373" s="15" t="s">
        <v>24</v>
      </c>
      <c r="B373" s="1">
        <v>587588127.88585615</v>
      </c>
      <c r="C373" s="1" t="s">
        <v>52</v>
      </c>
      <c r="D373" s="1">
        <v>7777</v>
      </c>
      <c r="E373" s="1" t="s">
        <v>20</v>
      </c>
      <c r="F373" s="1"/>
      <c r="G373" s="1"/>
      <c r="H373" s="1"/>
      <c r="I373" s="1"/>
      <c r="J373" s="1" t="s">
        <v>37</v>
      </c>
      <c r="K373" s="1" t="s">
        <v>19</v>
      </c>
      <c r="L373" s="1">
        <v>189.76742251181602</v>
      </c>
      <c r="M373" s="4">
        <v>303367975</v>
      </c>
      <c r="N373" s="16">
        <v>43704</v>
      </c>
    </row>
    <row r="374" spans="1:14" x14ac:dyDescent="0.3">
      <c r="A374" s="15" t="s">
        <v>24</v>
      </c>
      <c r="B374" s="1">
        <v>1104093324.8053191</v>
      </c>
      <c r="C374" s="1" t="s">
        <v>52</v>
      </c>
      <c r="D374" s="1">
        <v>7777</v>
      </c>
      <c r="E374" s="1" t="s">
        <v>20</v>
      </c>
      <c r="F374" s="1"/>
      <c r="G374" s="1"/>
      <c r="H374" s="1"/>
      <c r="I374" s="1"/>
      <c r="J374" s="1" t="s">
        <v>37</v>
      </c>
      <c r="K374" s="1" t="s">
        <v>28</v>
      </c>
      <c r="L374" s="1">
        <v>182.13786340653786</v>
      </c>
      <c r="M374" s="4">
        <v>310209999</v>
      </c>
      <c r="N374" s="16">
        <v>43705</v>
      </c>
    </row>
    <row r="375" spans="1:14" x14ac:dyDescent="0.3">
      <c r="A375" s="15" t="s">
        <v>24</v>
      </c>
      <c r="B375" s="1">
        <v>497107548.1633364</v>
      </c>
      <c r="C375" s="1" t="s">
        <v>52</v>
      </c>
      <c r="D375" s="1">
        <v>7777</v>
      </c>
      <c r="E375" s="1" t="s">
        <v>20</v>
      </c>
      <c r="F375" s="1"/>
      <c r="G375" s="1"/>
      <c r="H375" s="1"/>
      <c r="I375" s="1"/>
      <c r="J375" s="1" t="s">
        <v>18</v>
      </c>
      <c r="K375" s="1" t="s">
        <v>19</v>
      </c>
      <c r="L375" s="1">
        <v>183.64830394980316</v>
      </c>
      <c r="M375" s="4">
        <v>319469529</v>
      </c>
      <c r="N375" s="16">
        <v>43706</v>
      </c>
    </row>
    <row r="376" spans="1:14" x14ac:dyDescent="0.3">
      <c r="A376" s="15" t="s">
        <v>24</v>
      </c>
      <c r="B376" s="1">
        <v>247898490.95383039</v>
      </c>
      <c r="C376" s="1" t="s">
        <v>52</v>
      </c>
      <c r="D376" s="1">
        <v>7777</v>
      </c>
      <c r="E376" s="1" t="s">
        <v>39</v>
      </c>
      <c r="F376" s="1"/>
      <c r="G376" s="1"/>
      <c r="H376" s="1"/>
      <c r="I376" s="1"/>
      <c r="J376" s="1" t="s">
        <v>37</v>
      </c>
      <c r="K376" s="1" t="s">
        <v>19</v>
      </c>
      <c r="L376" s="1">
        <v>182.56963161130363</v>
      </c>
      <c r="M376" s="4">
        <v>319629405</v>
      </c>
      <c r="N376" s="16">
        <v>43707</v>
      </c>
    </row>
    <row r="377" spans="1:14" x14ac:dyDescent="0.3">
      <c r="A377" s="15" t="s">
        <v>24</v>
      </c>
      <c r="B377" s="1">
        <v>196773646.52896291</v>
      </c>
      <c r="C377" s="1" t="s">
        <v>52</v>
      </c>
      <c r="D377" s="1">
        <v>7777</v>
      </c>
      <c r="E377" s="1" t="s">
        <v>20</v>
      </c>
      <c r="F377" s="1"/>
      <c r="G377" s="1"/>
      <c r="H377" s="1"/>
      <c r="I377" s="1"/>
      <c r="J377" s="1" t="s">
        <v>37</v>
      </c>
      <c r="K377" s="1" t="s">
        <v>19</v>
      </c>
      <c r="L377" s="1">
        <v>183.34925491998789</v>
      </c>
      <c r="M377" s="4">
        <v>352784794</v>
      </c>
      <c r="N377" s="16">
        <v>43708</v>
      </c>
    </row>
    <row r="378" spans="1:14" x14ac:dyDescent="0.3">
      <c r="A378" s="15" t="s">
        <v>24</v>
      </c>
      <c r="B378" s="1">
        <v>88994671.439517945</v>
      </c>
      <c r="C378" s="1" t="s">
        <v>52</v>
      </c>
      <c r="D378" s="1">
        <v>7777</v>
      </c>
      <c r="E378" s="1" t="s">
        <v>20</v>
      </c>
      <c r="F378" s="1"/>
      <c r="G378" s="1"/>
      <c r="H378" s="1"/>
      <c r="I378" s="1"/>
      <c r="J378" s="1" t="s">
        <v>37</v>
      </c>
      <c r="K378" s="1" t="s">
        <v>19</v>
      </c>
      <c r="L378" s="1">
        <v>4552.1847257902391</v>
      </c>
      <c r="M378" s="4">
        <v>487024560</v>
      </c>
      <c r="N378" s="16">
        <v>43709</v>
      </c>
    </row>
    <row r="379" spans="1:14" x14ac:dyDescent="0.3">
      <c r="A379" s="15" t="s">
        <v>24</v>
      </c>
      <c r="B379" s="1">
        <v>972011430.19633603</v>
      </c>
      <c r="C379" s="1" t="s">
        <v>52</v>
      </c>
      <c r="D379" s="1">
        <v>7777</v>
      </c>
      <c r="E379" s="1" t="s">
        <v>20</v>
      </c>
      <c r="F379" s="1"/>
      <c r="G379" s="1"/>
      <c r="H379" s="1"/>
      <c r="I379" s="1"/>
      <c r="J379" s="1" t="s">
        <v>37</v>
      </c>
      <c r="K379" s="1" t="s">
        <v>28</v>
      </c>
      <c r="L379" s="1">
        <v>182.64008440053641</v>
      </c>
      <c r="M379" s="4">
        <v>5240153</v>
      </c>
      <c r="N379" s="16">
        <v>43710</v>
      </c>
    </row>
    <row r="380" spans="1:14" x14ac:dyDescent="0.3">
      <c r="A380" s="15" t="s">
        <v>24</v>
      </c>
      <c r="B380" s="1">
        <v>879305766.39210057</v>
      </c>
      <c r="C380" s="1" t="s">
        <v>52</v>
      </c>
      <c r="D380" s="1">
        <v>7777</v>
      </c>
      <c r="E380" s="1" t="s">
        <v>16</v>
      </c>
      <c r="F380" s="1"/>
      <c r="G380" s="1"/>
      <c r="H380" s="1"/>
      <c r="I380" s="1"/>
      <c r="J380" s="1" t="s">
        <v>37</v>
      </c>
      <c r="K380" s="1" t="s">
        <v>28</v>
      </c>
      <c r="L380" s="1">
        <v>182.40766192387974</v>
      </c>
      <c r="M380" s="4">
        <v>13180279</v>
      </c>
      <c r="N380" s="16">
        <v>43711</v>
      </c>
    </row>
    <row r="381" spans="1:14" x14ac:dyDescent="0.3">
      <c r="A381" s="15" t="s">
        <v>24</v>
      </c>
      <c r="B381" s="1">
        <v>161918894.168479</v>
      </c>
      <c r="C381" s="1" t="s">
        <v>52</v>
      </c>
      <c r="D381" s="1">
        <v>7777</v>
      </c>
      <c r="E381" s="1" t="s">
        <v>20</v>
      </c>
      <c r="F381" s="1"/>
      <c r="G381" s="1"/>
      <c r="H381" s="1"/>
      <c r="I381" s="1"/>
      <c r="J381" s="1" t="s">
        <v>37</v>
      </c>
      <c r="K381" s="1" t="s">
        <v>19</v>
      </c>
      <c r="L381" s="1">
        <v>183.44546809961324</v>
      </c>
      <c r="M381" s="4">
        <v>66344632</v>
      </c>
      <c r="N381" s="16">
        <v>43712</v>
      </c>
    </row>
    <row r="382" spans="1:14" x14ac:dyDescent="0.3">
      <c r="A382" s="15" t="s">
        <v>24</v>
      </c>
      <c r="B382" s="1">
        <v>931472070.51001513</v>
      </c>
      <c r="C382" s="1" t="s">
        <v>52</v>
      </c>
      <c r="D382" s="1">
        <v>7777</v>
      </c>
      <c r="E382" s="1" t="s">
        <v>46</v>
      </c>
      <c r="F382" s="1"/>
      <c r="G382" s="1"/>
      <c r="H382" s="1"/>
      <c r="I382" s="1"/>
      <c r="J382" s="1" t="s">
        <v>37</v>
      </c>
      <c r="K382" s="1" t="s">
        <v>28</v>
      </c>
      <c r="L382" s="1">
        <v>184.46002954245412</v>
      </c>
      <c r="M382" s="4">
        <v>71422603</v>
      </c>
      <c r="N382" s="16">
        <v>43713</v>
      </c>
    </row>
    <row r="383" spans="1:14" x14ac:dyDescent="0.3">
      <c r="A383" s="15" t="s">
        <v>24</v>
      </c>
      <c r="B383" s="1">
        <v>337708111.26033217</v>
      </c>
      <c r="C383" s="1" t="s">
        <v>52</v>
      </c>
      <c r="D383" s="1">
        <v>7777</v>
      </c>
      <c r="E383" s="1" t="s">
        <v>46</v>
      </c>
      <c r="F383" s="1"/>
      <c r="G383" s="1"/>
      <c r="H383" s="1"/>
      <c r="I383" s="1"/>
      <c r="J383" s="1" t="s">
        <v>37</v>
      </c>
      <c r="K383" s="1" t="s">
        <v>19</v>
      </c>
      <c r="L383" s="1">
        <v>182.45170678557477</v>
      </c>
      <c r="M383" s="4">
        <v>105596262</v>
      </c>
      <c r="N383" s="16">
        <v>43714</v>
      </c>
    </row>
    <row r="384" spans="1:14" x14ac:dyDescent="0.3">
      <c r="A384" s="15" t="s">
        <v>24</v>
      </c>
      <c r="B384" s="1">
        <v>679958700.9548372</v>
      </c>
      <c r="C384" s="1" t="s">
        <v>52</v>
      </c>
      <c r="D384" s="1">
        <v>7777</v>
      </c>
      <c r="E384" s="1" t="s">
        <v>46</v>
      </c>
      <c r="F384" s="1"/>
      <c r="G384" s="1"/>
      <c r="H384" s="1"/>
      <c r="I384" s="1"/>
      <c r="J384" s="1" t="s">
        <v>37</v>
      </c>
      <c r="K384" s="1" t="s">
        <v>19</v>
      </c>
      <c r="L384" s="1">
        <v>185.13539643370061</v>
      </c>
      <c r="M384" s="4">
        <v>133141594</v>
      </c>
      <c r="N384" s="16">
        <v>43715</v>
      </c>
    </row>
    <row r="385" spans="1:14" x14ac:dyDescent="0.3">
      <c r="A385" s="15" t="s">
        <v>24</v>
      </c>
      <c r="B385" s="1">
        <v>480530731.72648883</v>
      </c>
      <c r="C385" s="1" t="s">
        <v>52</v>
      </c>
      <c r="D385" s="1">
        <v>7777</v>
      </c>
      <c r="E385" s="1" t="s">
        <v>39</v>
      </c>
      <c r="F385" s="1"/>
      <c r="G385" s="1"/>
      <c r="H385" s="1"/>
      <c r="I385" s="1"/>
      <c r="J385" s="1" t="s">
        <v>37</v>
      </c>
      <c r="K385" s="1" t="s">
        <v>19</v>
      </c>
      <c r="L385" s="1">
        <v>183.04922319796381</v>
      </c>
      <c r="M385" s="4">
        <v>140235891</v>
      </c>
      <c r="N385" s="16">
        <v>43716</v>
      </c>
    </row>
    <row r="386" spans="1:14" x14ac:dyDescent="0.3">
      <c r="A386" s="15" t="s">
        <v>24</v>
      </c>
      <c r="B386" s="1">
        <v>1069210801.8400147</v>
      </c>
      <c r="C386" s="1" t="s">
        <v>52</v>
      </c>
      <c r="D386" s="1">
        <v>6666</v>
      </c>
      <c r="E386" s="1" t="s">
        <v>46</v>
      </c>
      <c r="F386" s="1"/>
      <c r="G386" s="1"/>
      <c r="H386" s="1"/>
      <c r="I386" s="1"/>
      <c r="J386" s="1" t="s">
        <v>37</v>
      </c>
      <c r="K386" s="1" t="s">
        <v>28</v>
      </c>
      <c r="L386" s="1">
        <v>183.04465291218096</v>
      </c>
      <c r="M386" s="4">
        <v>160500293</v>
      </c>
      <c r="N386" s="16">
        <v>43717</v>
      </c>
    </row>
    <row r="387" spans="1:14" x14ac:dyDescent="0.3">
      <c r="A387" s="15" t="s">
        <v>24</v>
      </c>
      <c r="B387" s="1">
        <v>974451638.87207139</v>
      </c>
      <c r="C387" s="1" t="s">
        <v>52</v>
      </c>
      <c r="D387" s="1">
        <v>7777</v>
      </c>
      <c r="E387" s="1" t="s">
        <v>20</v>
      </c>
      <c r="F387" s="1"/>
      <c r="G387" s="1"/>
      <c r="H387" s="1"/>
      <c r="I387" s="1"/>
      <c r="J387" s="1" t="s">
        <v>37</v>
      </c>
      <c r="K387" s="1" t="s">
        <v>28</v>
      </c>
      <c r="L387" s="1">
        <v>183.41534330136258</v>
      </c>
      <c r="M387" s="4">
        <v>175662864</v>
      </c>
      <c r="N387" s="16">
        <v>43718</v>
      </c>
    </row>
    <row r="388" spans="1:14" x14ac:dyDescent="0.3">
      <c r="A388" s="15" t="s">
        <v>24</v>
      </c>
      <c r="B388" s="1">
        <v>791729554.48506927</v>
      </c>
      <c r="C388" s="1" t="s">
        <v>52</v>
      </c>
      <c r="D388" s="1">
        <v>7777</v>
      </c>
      <c r="E388" s="1" t="s">
        <v>46</v>
      </c>
      <c r="F388" s="1"/>
      <c r="G388" s="1"/>
      <c r="H388" s="1"/>
      <c r="I388" s="1"/>
      <c r="J388" s="1" t="s">
        <v>37</v>
      </c>
      <c r="K388" s="1" t="s">
        <v>28</v>
      </c>
      <c r="L388" s="1">
        <v>182.89072201453709</v>
      </c>
      <c r="M388" s="4">
        <v>200168295</v>
      </c>
      <c r="N388" s="16">
        <v>43719</v>
      </c>
    </row>
    <row r="389" spans="1:14" x14ac:dyDescent="0.3">
      <c r="A389" s="15" t="s">
        <v>24</v>
      </c>
      <c r="B389" s="1">
        <v>308071361.81981593</v>
      </c>
      <c r="C389" s="1" t="s">
        <v>52</v>
      </c>
      <c r="D389" s="1">
        <v>7777</v>
      </c>
      <c r="E389" s="1" t="s">
        <v>16</v>
      </c>
      <c r="F389" s="1"/>
      <c r="G389" s="1"/>
      <c r="H389" s="1"/>
      <c r="I389" s="1"/>
      <c r="J389" s="1" t="s">
        <v>37</v>
      </c>
      <c r="K389" s="1" t="s">
        <v>19</v>
      </c>
      <c r="L389" s="1">
        <v>182.32384566994102</v>
      </c>
      <c r="M389" s="4">
        <v>210655721</v>
      </c>
      <c r="N389" s="16">
        <v>43720</v>
      </c>
    </row>
    <row r="390" spans="1:14" x14ac:dyDescent="0.3">
      <c r="A390" s="15" t="s">
        <v>24</v>
      </c>
      <c r="B390" s="1">
        <v>153787492.57921261</v>
      </c>
      <c r="C390" s="1" t="s">
        <v>52</v>
      </c>
      <c r="D390" s="1">
        <v>7777</v>
      </c>
      <c r="E390" s="1" t="s">
        <v>20</v>
      </c>
      <c r="F390" s="1"/>
      <c r="G390" s="1"/>
      <c r="H390" s="1"/>
      <c r="I390" s="1"/>
      <c r="J390" s="1" t="s">
        <v>37</v>
      </c>
      <c r="K390" s="1" t="s">
        <v>19</v>
      </c>
      <c r="L390" s="1">
        <v>183.60649156220734</v>
      </c>
      <c r="M390" s="4">
        <v>233158149</v>
      </c>
      <c r="N390" s="16">
        <v>43721</v>
      </c>
    </row>
    <row r="391" spans="1:14" x14ac:dyDescent="0.3">
      <c r="A391" s="15" t="s">
        <v>24</v>
      </c>
      <c r="B391" s="1">
        <v>685493539.63892245</v>
      </c>
      <c r="C391" s="1" t="s">
        <v>52</v>
      </c>
      <c r="D391" s="1">
        <v>7777</v>
      </c>
      <c r="E391" s="1" t="s">
        <v>46</v>
      </c>
      <c r="F391" s="1"/>
      <c r="G391" s="1"/>
      <c r="H391" s="1"/>
      <c r="I391" s="1"/>
      <c r="J391" s="1" t="s">
        <v>37</v>
      </c>
      <c r="K391" s="1" t="s">
        <v>19</v>
      </c>
      <c r="L391" s="1">
        <v>182.79004781467034</v>
      </c>
      <c r="M391" s="4">
        <v>239395039</v>
      </c>
      <c r="N391" s="16">
        <v>43722</v>
      </c>
    </row>
    <row r="392" spans="1:14" x14ac:dyDescent="0.3">
      <c r="A392" s="15" t="s">
        <v>24</v>
      </c>
      <c r="B392" s="1">
        <v>540372439.58908927</v>
      </c>
      <c r="C392" s="1" t="s">
        <v>52</v>
      </c>
      <c r="D392" s="1">
        <v>7777</v>
      </c>
      <c r="E392" s="1" t="s">
        <v>20</v>
      </c>
      <c r="F392" s="1"/>
      <c r="G392" s="1"/>
      <c r="H392" s="1"/>
      <c r="I392" s="1"/>
      <c r="J392" s="1" t="s">
        <v>37</v>
      </c>
      <c r="K392" s="1" t="s">
        <v>19</v>
      </c>
      <c r="L392" s="1">
        <v>143.55305212963637</v>
      </c>
      <c r="M392" s="4">
        <v>256342538</v>
      </c>
      <c r="N392" s="16">
        <v>43723</v>
      </c>
    </row>
    <row r="393" spans="1:14" x14ac:dyDescent="0.3">
      <c r="A393" s="15" t="s">
        <v>24</v>
      </c>
      <c r="B393" s="1">
        <v>1165567030.8470786</v>
      </c>
      <c r="C393" s="1" t="s">
        <v>52</v>
      </c>
      <c r="D393" s="1">
        <v>7777</v>
      </c>
      <c r="E393" s="1" t="s">
        <v>46</v>
      </c>
      <c r="F393" s="1"/>
      <c r="G393" s="1"/>
      <c r="H393" s="1"/>
      <c r="I393" s="1"/>
      <c r="J393" s="1" t="s">
        <v>37</v>
      </c>
      <c r="K393" s="1" t="s">
        <v>28</v>
      </c>
      <c r="L393" s="1">
        <v>182.35042215919151</v>
      </c>
      <c r="M393" s="4">
        <v>268250059</v>
      </c>
      <c r="N393" s="16">
        <v>43724</v>
      </c>
    </row>
    <row r="394" spans="1:14" x14ac:dyDescent="0.3">
      <c r="A394" s="15" t="s">
        <v>24</v>
      </c>
      <c r="B394" s="1">
        <v>255218929.54218149</v>
      </c>
      <c r="C394" s="1" t="s">
        <v>52</v>
      </c>
      <c r="D394" s="1">
        <v>7777</v>
      </c>
      <c r="E394" s="1" t="s">
        <v>46</v>
      </c>
      <c r="F394" s="1"/>
      <c r="G394" s="1"/>
      <c r="H394" s="1"/>
      <c r="I394" s="1"/>
      <c r="J394" s="1" t="s">
        <v>37</v>
      </c>
      <c r="K394" s="1" t="s">
        <v>19</v>
      </c>
      <c r="L394" s="1">
        <v>181.87965019168459</v>
      </c>
      <c r="M394" s="4">
        <v>273689290</v>
      </c>
      <c r="N394" s="16">
        <v>43725</v>
      </c>
    </row>
    <row r="395" spans="1:14" x14ac:dyDescent="0.3">
      <c r="A395" s="15" t="s">
        <v>24</v>
      </c>
      <c r="B395" s="1">
        <v>38357367.433202304</v>
      </c>
      <c r="C395" s="1" t="s">
        <v>52</v>
      </c>
      <c r="D395" s="1">
        <v>7777</v>
      </c>
      <c r="E395" s="1" t="s">
        <v>46</v>
      </c>
      <c r="F395" s="1"/>
      <c r="G395" s="1"/>
      <c r="H395" s="1"/>
      <c r="I395" s="1"/>
      <c r="J395" s="1" t="s">
        <v>37</v>
      </c>
      <c r="K395" s="1" t="s">
        <v>19</v>
      </c>
      <c r="L395" s="1">
        <v>183.29311843772925</v>
      </c>
      <c r="M395" s="4">
        <v>276720341</v>
      </c>
      <c r="N395" s="16">
        <v>43726</v>
      </c>
    </row>
    <row r="396" spans="1:14" x14ac:dyDescent="0.3">
      <c r="A396" s="15" t="s">
        <v>24</v>
      </c>
      <c r="B396" s="1">
        <v>792870479.23516619</v>
      </c>
      <c r="C396" s="1" t="s">
        <v>52</v>
      </c>
      <c r="D396" s="1">
        <v>7777</v>
      </c>
      <c r="E396" s="1" t="s">
        <v>46</v>
      </c>
      <c r="F396" s="1"/>
      <c r="G396" s="1"/>
      <c r="H396" s="1"/>
      <c r="I396" s="1"/>
      <c r="J396" s="1" t="s">
        <v>37</v>
      </c>
      <c r="K396" s="1" t="s">
        <v>28</v>
      </c>
      <c r="L396" s="1">
        <v>182.5254102503352</v>
      </c>
      <c r="M396" s="4">
        <v>287437781</v>
      </c>
      <c r="N396" s="16">
        <v>43727</v>
      </c>
    </row>
    <row r="397" spans="1:14" x14ac:dyDescent="0.3">
      <c r="A397" s="15" t="s">
        <v>24</v>
      </c>
      <c r="B397" s="1">
        <v>1203393885.2936354</v>
      </c>
      <c r="C397" s="1" t="s">
        <v>52</v>
      </c>
      <c r="D397" s="1">
        <v>7777</v>
      </c>
      <c r="E397" s="1" t="s">
        <v>20</v>
      </c>
      <c r="F397" s="1"/>
      <c r="G397" s="1"/>
      <c r="H397" s="1"/>
      <c r="I397" s="1"/>
      <c r="J397" s="1" t="s">
        <v>37</v>
      </c>
      <c r="K397" s="1" t="s">
        <v>28</v>
      </c>
      <c r="L397" s="1">
        <v>182.95393252947949</v>
      </c>
      <c r="M397" s="4">
        <v>288449612</v>
      </c>
      <c r="N397" s="16">
        <v>43728</v>
      </c>
    </row>
    <row r="398" spans="1:14" x14ac:dyDescent="0.3">
      <c r="A398" s="15" t="s">
        <v>24</v>
      </c>
      <c r="B398" s="1">
        <v>126158024.46368521</v>
      </c>
      <c r="C398" s="1" t="s">
        <v>52</v>
      </c>
      <c r="D398" s="1">
        <v>7777</v>
      </c>
      <c r="E398" s="1" t="s">
        <v>46</v>
      </c>
      <c r="F398" s="1"/>
      <c r="G398" s="1"/>
      <c r="H398" s="1"/>
      <c r="I398" s="1"/>
      <c r="J398" s="1" t="s">
        <v>37</v>
      </c>
      <c r="K398" s="1" t="s">
        <v>19</v>
      </c>
      <c r="L398" s="1">
        <v>186.25963860980255</v>
      </c>
      <c r="M398" s="4">
        <v>294241145</v>
      </c>
      <c r="N398" s="16">
        <v>43729</v>
      </c>
    </row>
    <row r="399" spans="1:14" x14ac:dyDescent="0.3">
      <c r="A399" s="15" t="s">
        <v>24</v>
      </c>
      <c r="B399" s="1">
        <v>133454244.52082254</v>
      </c>
      <c r="C399" s="1" t="s">
        <v>52</v>
      </c>
      <c r="D399" s="1">
        <v>7777</v>
      </c>
      <c r="E399" s="1" t="s">
        <v>46</v>
      </c>
      <c r="F399" s="1"/>
      <c r="G399" s="1"/>
      <c r="H399" s="1"/>
      <c r="I399" s="1"/>
      <c r="J399" s="1" t="s">
        <v>37</v>
      </c>
      <c r="K399" s="1" t="s">
        <v>19</v>
      </c>
      <c r="L399" s="1">
        <v>185.09568996987889</v>
      </c>
      <c r="M399" s="4">
        <v>310364472</v>
      </c>
      <c r="N399" s="16">
        <v>43730</v>
      </c>
    </row>
    <row r="400" spans="1:14" x14ac:dyDescent="0.3">
      <c r="A400" s="15" t="s">
        <v>24</v>
      </c>
      <c r="B400" s="1">
        <v>920349775.03141654</v>
      </c>
      <c r="C400" s="1" t="s">
        <v>52</v>
      </c>
      <c r="D400" s="1">
        <v>7777</v>
      </c>
      <c r="E400" s="1" t="s">
        <v>20</v>
      </c>
      <c r="F400" s="1"/>
      <c r="G400" s="1"/>
      <c r="H400" s="1"/>
      <c r="I400" s="1"/>
      <c r="J400" s="1" t="s">
        <v>37</v>
      </c>
      <c r="K400" s="1" t="s">
        <v>28</v>
      </c>
      <c r="L400" s="1">
        <v>183.24912589705704</v>
      </c>
      <c r="M400" s="4">
        <v>322472166</v>
      </c>
      <c r="N400" s="16">
        <v>43731</v>
      </c>
    </row>
    <row r="401" spans="1:14" x14ac:dyDescent="0.3">
      <c r="A401" s="15" t="s">
        <v>24</v>
      </c>
      <c r="B401" s="1">
        <v>270592583.79959673</v>
      </c>
      <c r="C401" s="1" t="s">
        <v>52</v>
      </c>
      <c r="D401" s="1">
        <v>7777</v>
      </c>
      <c r="E401" s="1" t="s">
        <v>46</v>
      </c>
      <c r="F401" s="1"/>
      <c r="G401" s="1"/>
      <c r="H401" s="1"/>
      <c r="I401" s="1"/>
      <c r="J401" s="1" t="s">
        <v>37</v>
      </c>
      <c r="K401" s="1" t="s">
        <v>19</v>
      </c>
      <c r="L401" s="1">
        <v>183.09708275395386</v>
      </c>
      <c r="M401" s="4">
        <v>324313770</v>
      </c>
      <c r="N401" s="16">
        <v>43732</v>
      </c>
    </row>
    <row r="402" spans="1:14" x14ac:dyDescent="0.3">
      <c r="A402" s="15" t="s">
        <v>24</v>
      </c>
      <c r="B402" s="1">
        <v>1274859253.2008045</v>
      </c>
      <c r="C402" s="1" t="s">
        <v>52</v>
      </c>
      <c r="D402" s="1">
        <v>7777</v>
      </c>
      <c r="E402" s="1" t="s">
        <v>20</v>
      </c>
      <c r="F402" s="1"/>
      <c r="G402" s="1"/>
      <c r="H402" s="1"/>
      <c r="I402" s="1"/>
      <c r="J402" s="1" t="s">
        <v>37</v>
      </c>
      <c r="K402" s="1" t="s">
        <v>28</v>
      </c>
      <c r="L402" s="1">
        <v>185.54077317622063</v>
      </c>
      <c r="M402" s="4">
        <v>344598164</v>
      </c>
      <c r="N402" s="16">
        <v>43733</v>
      </c>
    </row>
    <row r="403" spans="1:14" x14ac:dyDescent="0.3">
      <c r="A403" s="15" t="s">
        <v>24</v>
      </c>
      <c r="B403" s="1">
        <v>202288856.43685189</v>
      </c>
      <c r="C403" s="1" t="s">
        <v>52</v>
      </c>
      <c r="D403" s="1">
        <v>8999</v>
      </c>
      <c r="E403" s="1" t="s">
        <v>46</v>
      </c>
      <c r="F403" s="1"/>
      <c r="G403" s="1"/>
      <c r="H403" s="1"/>
      <c r="I403" s="1"/>
      <c r="J403" s="1" t="s">
        <v>37</v>
      </c>
      <c r="K403" s="1" t="s">
        <v>19</v>
      </c>
      <c r="L403" s="1">
        <v>182.52450162041967</v>
      </c>
      <c r="M403" s="4">
        <v>346828485</v>
      </c>
      <c r="N403" s="16">
        <v>43734</v>
      </c>
    </row>
    <row r="404" spans="1:14" x14ac:dyDescent="0.3">
      <c r="A404" s="15" t="s">
        <v>24</v>
      </c>
      <c r="B404" s="1">
        <v>1145784016.0454144</v>
      </c>
      <c r="C404" s="1" t="s">
        <v>45</v>
      </c>
      <c r="D404" s="1">
        <v>5610</v>
      </c>
      <c r="E404" s="1" t="s">
        <v>20</v>
      </c>
      <c r="F404" s="1"/>
      <c r="G404" s="1"/>
      <c r="H404" s="1" t="s">
        <v>53</v>
      </c>
      <c r="I404" s="1"/>
      <c r="J404" s="1" t="s">
        <v>37</v>
      </c>
      <c r="K404" s="1" t="s">
        <v>28</v>
      </c>
      <c r="L404" s="1">
        <v>518.53604103662678</v>
      </c>
      <c r="M404" s="4">
        <v>1094009352</v>
      </c>
      <c r="N404" s="16">
        <v>43735</v>
      </c>
    </row>
    <row r="405" spans="1:14" x14ac:dyDescent="0.3">
      <c r="A405" s="15" t="s">
        <v>24</v>
      </c>
      <c r="B405" s="1">
        <v>479305793.410891</v>
      </c>
      <c r="C405" s="1" t="s">
        <v>45</v>
      </c>
      <c r="D405" s="1">
        <v>5610</v>
      </c>
      <c r="E405" s="1" t="s">
        <v>39</v>
      </c>
      <c r="F405" s="1"/>
      <c r="G405" s="1"/>
      <c r="H405" s="1" t="s">
        <v>53</v>
      </c>
      <c r="I405" s="1"/>
      <c r="J405" s="1" t="s">
        <v>37</v>
      </c>
      <c r="K405" s="1" t="s">
        <v>19</v>
      </c>
      <c r="L405" s="1">
        <v>267.36518880285774</v>
      </c>
      <c r="M405" s="4">
        <v>5100331160</v>
      </c>
      <c r="N405" s="16">
        <v>43736</v>
      </c>
    </row>
    <row r="406" spans="1:14" x14ac:dyDescent="0.3">
      <c r="A406" s="15" t="s">
        <v>14</v>
      </c>
      <c r="B406" s="1">
        <v>3691788.3626332721</v>
      </c>
      <c r="C406" s="1" t="s">
        <v>54</v>
      </c>
      <c r="D406" s="1">
        <v>8890</v>
      </c>
      <c r="E406" s="1" t="s">
        <v>20</v>
      </c>
      <c r="F406" s="1"/>
      <c r="G406" s="1"/>
      <c r="H406" s="1"/>
      <c r="I406" s="1"/>
      <c r="J406" s="1" t="s">
        <v>37</v>
      </c>
      <c r="K406" s="1" t="s">
        <v>19</v>
      </c>
      <c r="L406" s="1">
        <v>6231.4274520542722</v>
      </c>
      <c r="M406" s="4"/>
      <c r="N406" s="16">
        <v>43737</v>
      </c>
    </row>
    <row r="407" spans="1:14" x14ac:dyDescent="0.3">
      <c r="A407" s="15" t="s">
        <v>14</v>
      </c>
      <c r="B407" s="1">
        <v>3691788.3626332721</v>
      </c>
      <c r="C407" s="1" t="s">
        <v>54</v>
      </c>
      <c r="D407" s="1">
        <v>8890</v>
      </c>
      <c r="E407" s="1" t="s">
        <v>20</v>
      </c>
      <c r="F407" s="1"/>
      <c r="G407" s="1"/>
      <c r="H407" s="1"/>
      <c r="I407" s="1"/>
      <c r="J407" s="1" t="s">
        <v>37</v>
      </c>
      <c r="K407" s="1" t="s">
        <v>19</v>
      </c>
      <c r="L407" s="1">
        <v>535.43532002779284</v>
      </c>
      <c r="M407" s="4"/>
      <c r="N407" s="16">
        <v>43738</v>
      </c>
    </row>
    <row r="408" spans="1:14" x14ac:dyDescent="0.3">
      <c r="A408" s="15" t="s">
        <v>14</v>
      </c>
      <c r="B408" s="1">
        <v>3691788.3626332721</v>
      </c>
      <c r="C408" s="1" t="s">
        <v>54</v>
      </c>
      <c r="D408" s="1">
        <v>8890</v>
      </c>
      <c r="E408" s="1" t="s">
        <v>55</v>
      </c>
      <c r="F408" s="1"/>
      <c r="G408" s="1"/>
      <c r="H408" s="1"/>
      <c r="I408" s="1"/>
      <c r="J408" s="1" t="s">
        <v>37</v>
      </c>
      <c r="K408" s="1" t="s">
        <v>19</v>
      </c>
      <c r="L408" s="1">
        <v>624.32996440952456</v>
      </c>
      <c r="M408" s="4"/>
      <c r="N408" s="16">
        <v>43739</v>
      </c>
    </row>
    <row r="409" spans="1:14" x14ac:dyDescent="0.3">
      <c r="A409" s="15" t="s">
        <v>14</v>
      </c>
      <c r="B409" s="1">
        <v>3691788.3626332721</v>
      </c>
      <c r="C409" s="1" t="s">
        <v>54</v>
      </c>
      <c r="D409" s="1">
        <v>8890</v>
      </c>
      <c r="E409" s="1" t="s">
        <v>55</v>
      </c>
      <c r="F409" s="1"/>
      <c r="G409" s="1"/>
      <c r="H409" s="1"/>
      <c r="I409" s="1"/>
      <c r="J409" s="1" t="s">
        <v>37</v>
      </c>
      <c r="K409" s="1" t="s">
        <v>19</v>
      </c>
      <c r="L409" s="1">
        <v>13173.213934971072</v>
      </c>
      <c r="M409" s="4"/>
      <c r="N409" s="16">
        <v>43740</v>
      </c>
    </row>
    <row r="410" spans="1:14" x14ac:dyDescent="0.3">
      <c r="A410" s="15" t="s">
        <v>24</v>
      </c>
      <c r="B410" s="1">
        <v>1136471806.1949997</v>
      </c>
      <c r="C410" s="1" t="s">
        <v>52</v>
      </c>
      <c r="D410" s="1">
        <v>7779</v>
      </c>
      <c r="E410" s="1" t="s">
        <v>55</v>
      </c>
      <c r="F410" s="1"/>
      <c r="G410" s="1"/>
      <c r="H410" s="1"/>
      <c r="I410" s="1"/>
      <c r="J410" s="1" t="s">
        <v>37</v>
      </c>
      <c r="K410" s="1" t="s">
        <v>28</v>
      </c>
      <c r="L410" s="1">
        <v>610.89107411439386</v>
      </c>
      <c r="M410" s="4">
        <v>1907612</v>
      </c>
      <c r="N410" s="16">
        <v>43741</v>
      </c>
    </row>
    <row r="411" spans="1:14" x14ac:dyDescent="0.3">
      <c r="A411" s="15" t="s">
        <v>56</v>
      </c>
      <c r="B411" s="1">
        <v>4710200.6610626373</v>
      </c>
      <c r="C411" s="1" t="s">
        <v>57</v>
      </c>
      <c r="D411" s="1">
        <v>7777</v>
      </c>
      <c r="E411" s="1" t="s">
        <v>16</v>
      </c>
      <c r="F411" s="1"/>
      <c r="G411" s="1"/>
      <c r="H411" s="1"/>
      <c r="I411" s="1"/>
      <c r="J411" s="1" t="s">
        <v>37</v>
      </c>
      <c r="K411" s="1" t="s">
        <v>19</v>
      </c>
      <c r="L411" s="1">
        <v>86.489801627503184</v>
      </c>
      <c r="M411" s="4"/>
      <c r="N411" s="16">
        <v>43742</v>
      </c>
    </row>
    <row r="412" spans="1:14" x14ac:dyDescent="0.3">
      <c r="A412" s="15" t="s">
        <v>56</v>
      </c>
      <c r="B412" s="1">
        <v>4710200.6610626373</v>
      </c>
      <c r="C412" s="1" t="s">
        <v>57</v>
      </c>
      <c r="D412" s="1">
        <v>6666</v>
      </c>
      <c r="E412" s="1" t="s">
        <v>16</v>
      </c>
      <c r="F412" s="1"/>
      <c r="G412" s="1"/>
      <c r="H412" s="1"/>
      <c r="I412" s="1"/>
      <c r="J412" s="1" t="s">
        <v>37</v>
      </c>
      <c r="K412" s="1" t="s">
        <v>19</v>
      </c>
      <c r="L412" s="1">
        <v>394.73266383017182</v>
      </c>
      <c r="M412" s="4"/>
      <c r="N412" s="16">
        <v>43743</v>
      </c>
    </row>
    <row r="413" spans="1:14" x14ac:dyDescent="0.3">
      <c r="A413" s="15" t="s">
        <v>24</v>
      </c>
      <c r="B413" s="1">
        <v>186891047.51463428</v>
      </c>
      <c r="C413" s="1" t="s">
        <v>45</v>
      </c>
      <c r="D413" s="1">
        <v>9890</v>
      </c>
      <c r="E413" s="1" t="s">
        <v>20</v>
      </c>
      <c r="F413" s="1"/>
      <c r="G413" s="1"/>
      <c r="H413" s="1"/>
      <c r="I413" s="1"/>
      <c r="J413" s="1" t="s">
        <v>37</v>
      </c>
      <c r="K413" s="1" t="s">
        <v>19</v>
      </c>
      <c r="L413" s="1">
        <v>-135.16947769299847</v>
      </c>
      <c r="M413" s="4">
        <v>159464739</v>
      </c>
      <c r="N413" s="16">
        <v>43744</v>
      </c>
    </row>
    <row r="414" spans="1:14" x14ac:dyDescent="0.3">
      <c r="A414" s="15" t="s">
        <v>24</v>
      </c>
      <c r="B414" s="1">
        <v>1159844039.5142252</v>
      </c>
      <c r="C414" s="1" t="s">
        <v>45</v>
      </c>
      <c r="D414" s="1">
        <v>9890</v>
      </c>
      <c r="E414" s="1" t="s">
        <v>20</v>
      </c>
      <c r="F414" s="1"/>
      <c r="G414" s="1"/>
      <c r="H414" s="1"/>
      <c r="I414" s="1"/>
      <c r="J414" s="1" t="s">
        <v>37</v>
      </c>
      <c r="K414" s="1" t="s">
        <v>28</v>
      </c>
      <c r="L414" s="1">
        <v>557.62567250514644</v>
      </c>
      <c r="M414" s="4">
        <v>232234362</v>
      </c>
      <c r="N414" s="16">
        <v>43745</v>
      </c>
    </row>
    <row r="415" spans="1:14" x14ac:dyDescent="0.3">
      <c r="A415" s="15" t="s">
        <v>24</v>
      </c>
      <c r="B415" s="1">
        <v>788334032.01127982</v>
      </c>
      <c r="C415" s="1" t="s">
        <v>45</v>
      </c>
      <c r="D415" s="1">
        <v>9890</v>
      </c>
      <c r="E415" s="1" t="s">
        <v>20</v>
      </c>
      <c r="F415" s="1"/>
      <c r="G415" s="1"/>
      <c r="H415" s="1"/>
      <c r="I415" s="1"/>
      <c r="J415" s="1" t="s">
        <v>37</v>
      </c>
      <c r="K415" s="1" t="s">
        <v>28</v>
      </c>
      <c r="L415" s="1">
        <v>740.1839166063944</v>
      </c>
      <c r="M415" s="4">
        <v>304140126</v>
      </c>
      <c r="N415" s="16">
        <v>43746</v>
      </c>
    </row>
    <row r="416" spans="1:14" x14ac:dyDescent="0.3">
      <c r="A416" s="15" t="s">
        <v>24</v>
      </c>
      <c r="B416" s="1">
        <v>563543720.38754344</v>
      </c>
      <c r="C416" s="1" t="s">
        <v>45</v>
      </c>
      <c r="D416" s="1">
        <v>9890</v>
      </c>
      <c r="E416" s="1" t="s">
        <v>20</v>
      </c>
      <c r="F416" s="1"/>
      <c r="G416" s="1"/>
      <c r="H416" s="1"/>
      <c r="I416" s="1"/>
      <c r="J416" s="1" t="s">
        <v>37</v>
      </c>
      <c r="K416" s="1" t="s">
        <v>19</v>
      </c>
      <c r="L416" s="1">
        <v>165.50849500853195</v>
      </c>
      <c r="M416" s="4">
        <v>312934234</v>
      </c>
      <c r="N416" s="16">
        <v>43747</v>
      </c>
    </row>
    <row r="417" spans="1:14" x14ac:dyDescent="0.3">
      <c r="A417" s="15" t="s">
        <v>24</v>
      </c>
      <c r="B417" s="1">
        <v>378346294.96443617</v>
      </c>
      <c r="C417" s="1" t="s">
        <v>45</v>
      </c>
      <c r="D417" s="1">
        <v>9890</v>
      </c>
      <c r="E417" s="1" t="s">
        <v>20</v>
      </c>
      <c r="F417" s="1"/>
      <c r="G417" s="1"/>
      <c r="H417" s="1"/>
      <c r="I417" s="1"/>
      <c r="J417" s="1" t="s">
        <v>37</v>
      </c>
      <c r="K417" s="1" t="s">
        <v>19</v>
      </c>
      <c r="L417" s="1">
        <v>340.57469975635513</v>
      </c>
      <c r="M417" s="4">
        <v>313115058</v>
      </c>
      <c r="N417" s="16">
        <v>43748</v>
      </c>
    </row>
    <row r="418" spans="1:14" x14ac:dyDescent="0.3">
      <c r="A418" s="15" t="s">
        <v>24</v>
      </c>
      <c r="B418" s="1">
        <v>1102867642.7087171</v>
      </c>
      <c r="C418" s="1" t="s">
        <v>45</v>
      </c>
      <c r="D418" s="1">
        <v>9890</v>
      </c>
      <c r="E418" s="1" t="s">
        <v>20</v>
      </c>
      <c r="F418" s="1"/>
      <c r="G418" s="1"/>
      <c r="H418" s="1"/>
      <c r="I418" s="1"/>
      <c r="J418" s="1" t="s">
        <v>37</v>
      </c>
      <c r="K418" s="1" t="s">
        <v>28</v>
      </c>
      <c r="L418" s="1">
        <v>700.49152765483029</v>
      </c>
      <c r="M418" s="4">
        <v>602393139</v>
      </c>
      <c r="N418" s="16">
        <v>43749</v>
      </c>
    </row>
    <row r="419" spans="1:14" x14ac:dyDescent="0.3">
      <c r="A419" s="15" t="s">
        <v>24</v>
      </c>
      <c r="B419" s="1">
        <v>864293460.50910294</v>
      </c>
      <c r="C419" s="1" t="s">
        <v>45</v>
      </c>
      <c r="D419" s="1">
        <v>9890</v>
      </c>
      <c r="E419" s="1" t="s">
        <v>16</v>
      </c>
      <c r="F419" s="1"/>
      <c r="G419" s="1"/>
      <c r="H419" s="1"/>
      <c r="I419" s="1"/>
      <c r="J419" s="1" t="s">
        <v>37</v>
      </c>
      <c r="K419" s="1" t="s">
        <v>28</v>
      </c>
      <c r="L419" s="1">
        <v>855.9938942732407</v>
      </c>
      <c r="M419" s="4">
        <v>641295226</v>
      </c>
      <c r="N419" s="16">
        <v>43750</v>
      </c>
    </row>
    <row r="420" spans="1:14" x14ac:dyDescent="0.3">
      <c r="A420" s="15" t="s">
        <v>24</v>
      </c>
      <c r="B420" s="1">
        <v>1141610436.4456372</v>
      </c>
      <c r="C420" s="1" t="s">
        <v>45</v>
      </c>
      <c r="D420" s="1">
        <v>9890</v>
      </c>
      <c r="E420" s="1" t="s">
        <v>20</v>
      </c>
      <c r="F420" s="1"/>
      <c r="G420" s="1"/>
      <c r="H420" s="1"/>
      <c r="I420" s="1"/>
      <c r="J420" s="1" t="s">
        <v>37</v>
      </c>
      <c r="K420" s="1" t="s">
        <v>28</v>
      </c>
      <c r="L420" s="1">
        <v>165.88487502772733</v>
      </c>
      <c r="M420" s="4">
        <v>703136791</v>
      </c>
      <c r="N420" s="16">
        <v>43751</v>
      </c>
    </row>
    <row r="421" spans="1:14" x14ac:dyDescent="0.3">
      <c r="A421" s="15" t="s">
        <v>24</v>
      </c>
      <c r="B421" s="1">
        <v>809512180.02310765</v>
      </c>
      <c r="C421" s="1" t="s">
        <v>45</v>
      </c>
      <c r="D421" s="1">
        <v>9890</v>
      </c>
      <c r="E421" s="1" t="s">
        <v>16</v>
      </c>
      <c r="F421" s="1"/>
      <c r="G421" s="1"/>
      <c r="H421" s="1"/>
      <c r="I421" s="1"/>
      <c r="J421" s="1" t="s">
        <v>37</v>
      </c>
      <c r="K421" s="1" t="s">
        <v>28</v>
      </c>
      <c r="L421" s="1">
        <v>329.90201592487989</v>
      </c>
      <c r="M421" s="4">
        <v>831758793</v>
      </c>
      <c r="N421" s="16">
        <v>43752</v>
      </c>
    </row>
    <row r="422" spans="1:14" x14ac:dyDescent="0.3">
      <c r="A422" s="15" t="s">
        <v>24</v>
      </c>
      <c r="B422" s="1">
        <v>978988416.93544686</v>
      </c>
      <c r="C422" s="1" t="s">
        <v>45</v>
      </c>
      <c r="D422" s="1">
        <v>9890</v>
      </c>
      <c r="E422" s="1" t="s">
        <v>20</v>
      </c>
      <c r="F422" s="1"/>
      <c r="G422" s="1"/>
      <c r="H422" s="1"/>
      <c r="I422" s="1"/>
      <c r="J422" s="1" t="s">
        <v>37</v>
      </c>
      <c r="K422" s="1" t="s">
        <v>28</v>
      </c>
      <c r="L422" s="1">
        <v>972.45111221005595</v>
      </c>
      <c r="M422" s="4">
        <v>841644550</v>
      </c>
      <c r="N422" s="16">
        <v>43753</v>
      </c>
    </row>
    <row r="423" spans="1:14" x14ac:dyDescent="0.3">
      <c r="A423" s="15" t="s">
        <v>24</v>
      </c>
      <c r="B423" s="1">
        <v>667290082.03892195</v>
      </c>
      <c r="C423" s="1" t="s">
        <v>45</v>
      </c>
      <c r="D423" s="1">
        <v>9890</v>
      </c>
      <c r="E423" s="1" t="s">
        <v>16</v>
      </c>
      <c r="F423" s="1"/>
      <c r="G423" s="1"/>
      <c r="H423" s="1"/>
      <c r="I423" s="1"/>
      <c r="J423" s="1" t="s">
        <v>37</v>
      </c>
      <c r="K423" s="1" t="s">
        <v>19</v>
      </c>
      <c r="L423" s="1">
        <v>-335.88695792387722</v>
      </c>
      <c r="M423" s="4">
        <v>859549306</v>
      </c>
      <c r="N423" s="16">
        <v>43754</v>
      </c>
    </row>
    <row r="424" spans="1:14" x14ac:dyDescent="0.3">
      <c r="A424" s="15" t="s">
        <v>24</v>
      </c>
      <c r="B424" s="1">
        <v>976458440.86845505</v>
      </c>
      <c r="C424" s="1" t="s">
        <v>45</v>
      </c>
      <c r="D424" s="1">
        <v>9890</v>
      </c>
      <c r="E424" s="1" t="s">
        <v>20</v>
      </c>
      <c r="F424" s="1"/>
      <c r="G424" s="1"/>
      <c r="H424" s="1"/>
      <c r="I424" s="1"/>
      <c r="J424" s="1" t="s">
        <v>37</v>
      </c>
      <c r="K424" s="1" t="s">
        <v>28</v>
      </c>
      <c r="L424" s="1">
        <v>680.07087955662928</v>
      </c>
      <c r="M424" s="4">
        <v>912064190</v>
      </c>
      <c r="N424" s="16">
        <v>43755</v>
      </c>
    </row>
    <row r="425" spans="1:14" x14ac:dyDescent="0.3">
      <c r="A425" s="15" t="s">
        <v>24</v>
      </c>
      <c r="B425" s="1">
        <v>344458717.78800935</v>
      </c>
      <c r="C425" s="1" t="s">
        <v>45</v>
      </c>
      <c r="D425" s="1">
        <v>9890</v>
      </c>
      <c r="E425" s="1" t="s">
        <v>20</v>
      </c>
      <c r="F425" s="1"/>
      <c r="G425" s="1"/>
      <c r="H425" s="1"/>
      <c r="I425" s="1"/>
      <c r="J425" s="1" t="s">
        <v>37</v>
      </c>
      <c r="K425" s="1" t="s">
        <v>19</v>
      </c>
      <c r="L425" s="1">
        <v>154.16305615393017</v>
      </c>
      <c r="M425" s="4">
        <v>1000804471</v>
      </c>
      <c r="N425" s="16">
        <v>43756</v>
      </c>
    </row>
    <row r="426" spans="1:14" x14ac:dyDescent="0.3">
      <c r="A426" s="15" t="s">
        <v>24</v>
      </c>
      <c r="B426" s="1">
        <v>406135711.4399423</v>
      </c>
      <c r="C426" s="1" t="s">
        <v>45</v>
      </c>
      <c r="D426" s="1">
        <v>9890</v>
      </c>
      <c r="E426" s="1" t="s">
        <v>20</v>
      </c>
      <c r="F426" s="1"/>
      <c r="G426" s="1"/>
      <c r="H426" s="1"/>
      <c r="I426" s="1"/>
      <c r="J426" s="1" t="s">
        <v>37</v>
      </c>
      <c r="K426" s="1" t="s">
        <v>19</v>
      </c>
      <c r="L426" s="1">
        <v>1506.3083292051094</v>
      </c>
      <c r="M426" s="4">
        <v>1061829457</v>
      </c>
      <c r="N426" s="16">
        <v>43757</v>
      </c>
    </row>
    <row r="427" spans="1:14" x14ac:dyDescent="0.3">
      <c r="A427" s="15" t="s">
        <v>24</v>
      </c>
      <c r="B427" s="1">
        <v>1061558665.4702702</v>
      </c>
      <c r="C427" s="1" t="s">
        <v>45</v>
      </c>
      <c r="D427" s="1">
        <v>9890</v>
      </c>
      <c r="E427" s="1" t="s">
        <v>20</v>
      </c>
      <c r="F427" s="1"/>
      <c r="G427" s="1"/>
      <c r="H427" s="1"/>
      <c r="I427" s="1"/>
      <c r="J427" s="1" t="s">
        <v>37</v>
      </c>
      <c r="K427" s="1" t="s">
        <v>28</v>
      </c>
      <c r="L427" s="1">
        <v>626.06572311385639</v>
      </c>
      <c r="M427" s="4">
        <v>1170118026</v>
      </c>
      <c r="N427" s="16">
        <v>43758</v>
      </c>
    </row>
    <row r="428" spans="1:14" x14ac:dyDescent="0.3">
      <c r="A428" s="15" t="s">
        <v>24</v>
      </c>
      <c r="B428" s="1">
        <v>355093494.88586003</v>
      </c>
      <c r="C428" s="1" t="s">
        <v>45</v>
      </c>
      <c r="D428" s="1">
        <v>9890</v>
      </c>
      <c r="E428" s="1" t="s">
        <v>20</v>
      </c>
      <c r="F428" s="1"/>
      <c r="G428" s="1"/>
      <c r="H428" s="1"/>
      <c r="I428" s="1"/>
      <c r="J428" s="1" t="s">
        <v>37</v>
      </c>
      <c r="K428" s="1" t="s">
        <v>19</v>
      </c>
      <c r="L428" s="1">
        <v>973.62513815036823</v>
      </c>
      <c r="M428" s="4">
        <v>1179910662</v>
      </c>
      <c r="N428" s="16">
        <v>43759</v>
      </c>
    </row>
    <row r="429" spans="1:14" x14ac:dyDescent="0.3">
      <c r="A429" s="15" t="s">
        <v>24</v>
      </c>
      <c r="B429" s="1">
        <v>461794974.0352183</v>
      </c>
      <c r="C429" s="1" t="s">
        <v>45</v>
      </c>
      <c r="D429" s="1">
        <v>9890</v>
      </c>
      <c r="E429" s="1" t="s">
        <v>39</v>
      </c>
      <c r="F429" s="1"/>
      <c r="G429" s="1"/>
      <c r="H429" s="1"/>
      <c r="I429" s="1"/>
      <c r="J429" s="1" t="s">
        <v>37</v>
      </c>
      <c r="K429" s="1" t="s">
        <v>19</v>
      </c>
      <c r="L429" s="1">
        <v>613.27989529855085</v>
      </c>
      <c r="M429" s="4">
        <v>1214148392</v>
      </c>
      <c r="N429" s="16">
        <v>43760</v>
      </c>
    </row>
    <row r="430" spans="1:14" x14ac:dyDescent="0.3">
      <c r="A430" s="15" t="s">
        <v>24</v>
      </c>
      <c r="B430" s="1">
        <v>1295075261.9864702</v>
      </c>
      <c r="C430" s="1" t="s">
        <v>45</v>
      </c>
      <c r="D430" s="1">
        <v>9890</v>
      </c>
      <c r="E430" s="1" t="s">
        <v>20</v>
      </c>
      <c r="F430" s="1"/>
      <c r="G430" s="1"/>
      <c r="H430" s="1"/>
      <c r="I430" s="1"/>
      <c r="J430" s="1" t="s">
        <v>37</v>
      </c>
      <c r="K430" s="1" t="s">
        <v>28</v>
      </c>
      <c r="L430" s="1">
        <v>331.01193120579035</v>
      </c>
      <c r="M430" s="4">
        <v>1251064183</v>
      </c>
      <c r="N430" s="16">
        <v>43761</v>
      </c>
    </row>
    <row r="431" spans="1:14" x14ac:dyDescent="0.3">
      <c r="A431" s="15" t="s">
        <v>24</v>
      </c>
      <c r="B431" s="1">
        <v>679753294.81973767</v>
      </c>
      <c r="C431" s="1" t="s">
        <v>45</v>
      </c>
      <c r="D431" s="1">
        <v>9890</v>
      </c>
      <c r="E431" s="1" t="s">
        <v>20</v>
      </c>
      <c r="F431" s="1"/>
      <c r="G431" s="1"/>
      <c r="H431" s="1"/>
      <c r="I431" s="1"/>
      <c r="J431" s="1" t="s">
        <v>37</v>
      </c>
      <c r="K431" s="1" t="s">
        <v>19</v>
      </c>
      <c r="L431" s="1">
        <v>-1040.3162709223448</v>
      </c>
      <c r="M431" s="4">
        <v>1368954775</v>
      </c>
      <c r="N431" s="16">
        <v>43762</v>
      </c>
    </row>
    <row r="432" spans="1:14" x14ac:dyDescent="0.3">
      <c r="A432" s="15" t="s">
        <v>24</v>
      </c>
      <c r="B432" s="1">
        <v>945997894.40965617</v>
      </c>
      <c r="C432" s="1" t="s">
        <v>45</v>
      </c>
      <c r="D432" s="1">
        <v>9890</v>
      </c>
      <c r="E432" s="1" t="s">
        <v>20</v>
      </c>
      <c r="F432" s="1"/>
      <c r="G432" s="1"/>
      <c r="H432" s="1"/>
      <c r="I432" s="1"/>
      <c r="J432" s="1" t="s">
        <v>37</v>
      </c>
      <c r="K432" s="1" t="s">
        <v>28</v>
      </c>
      <c r="L432" s="1">
        <v>-98.424013904471437</v>
      </c>
      <c r="M432" s="4">
        <v>1567234886</v>
      </c>
      <c r="N432" s="16">
        <v>43763</v>
      </c>
    </row>
    <row r="433" spans="1:14" x14ac:dyDescent="0.3">
      <c r="A433" s="15" t="s">
        <v>24</v>
      </c>
      <c r="B433" s="1">
        <v>360781651.26565939</v>
      </c>
      <c r="C433" s="1" t="s">
        <v>45</v>
      </c>
      <c r="D433" s="1">
        <v>9890</v>
      </c>
      <c r="E433" s="1" t="s">
        <v>20</v>
      </c>
      <c r="F433" s="1"/>
      <c r="G433" s="1"/>
      <c r="H433" s="1"/>
      <c r="I433" s="1"/>
      <c r="J433" s="1" t="s">
        <v>37</v>
      </c>
      <c r="K433" s="1" t="s">
        <v>19</v>
      </c>
      <c r="L433" s="1">
        <v>-336.44760247383829</v>
      </c>
      <c r="M433" s="4">
        <v>1573068411</v>
      </c>
      <c r="N433" s="16">
        <v>43764</v>
      </c>
    </row>
    <row r="434" spans="1:14" x14ac:dyDescent="0.3">
      <c r="A434" s="15" t="s">
        <v>24</v>
      </c>
      <c r="B434" s="1">
        <v>292696184.23906708</v>
      </c>
      <c r="C434" s="1" t="s">
        <v>45</v>
      </c>
      <c r="D434" s="1">
        <v>9890</v>
      </c>
      <c r="E434" s="1" t="s">
        <v>20</v>
      </c>
      <c r="F434" s="1"/>
      <c r="G434" s="1"/>
      <c r="H434" s="1"/>
      <c r="I434" s="1"/>
      <c r="J434" s="1" t="s">
        <v>37</v>
      </c>
      <c r="K434" s="1" t="s">
        <v>19</v>
      </c>
      <c r="L434" s="1">
        <v>166.4630280864244</v>
      </c>
      <c r="M434" s="4">
        <v>1861742036</v>
      </c>
      <c r="N434" s="16">
        <v>43765</v>
      </c>
    </row>
    <row r="435" spans="1:14" x14ac:dyDescent="0.3">
      <c r="A435" s="15" t="s">
        <v>24</v>
      </c>
      <c r="B435" s="1">
        <v>570394374.51466763</v>
      </c>
      <c r="C435" s="1" t="s">
        <v>45</v>
      </c>
      <c r="D435" s="1">
        <v>9890</v>
      </c>
      <c r="E435" s="1" t="s">
        <v>20</v>
      </c>
      <c r="F435" s="1"/>
      <c r="G435" s="1"/>
      <c r="H435" s="1"/>
      <c r="I435" s="1"/>
      <c r="J435" s="1" t="s">
        <v>37</v>
      </c>
      <c r="K435" s="1" t="s">
        <v>19</v>
      </c>
      <c r="L435" s="1">
        <v>154.6439034897447</v>
      </c>
      <c r="M435" s="4">
        <v>2137007863</v>
      </c>
      <c r="N435" s="16">
        <v>43766</v>
      </c>
    </row>
    <row r="436" spans="1:14" x14ac:dyDescent="0.3">
      <c r="A436" s="15" t="s">
        <v>24</v>
      </c>
      <c r="B436" s="1">
        <v>261554863.86831322</v>
      </c>
      <c r="C436" s="1" t="s">
        <v>45</v>
      </c>
      <c r="D436" s="1">
        <v>9890</v>
      </c>
      <c r="E436" s="1" t="s">
        <v>20</v>
      </c>
      <c r="F436" s="1"/>
      <c r="G436" s="1"/>
      <c r="H436" s="1"/>
      <c r="I436" s="1"/>
      <c r="J436" s="1" t="s">
        <v>37</v>
      </c>
      <c r="K436" s="1" t="s">
        <v>19</v>
      </c>
      <c r="L436" s="1">
        <v>856.61119108295611</v>
      </c>
      <c r="M436" s="4">
        <v>2226104773</v>
      </c>
      <c r="N436" s="16">
        <v>43767</v>
      </c>
    </row>
    <row r="437" spans="1:14" x14ac:dyDescent="0.3">
      <c r="A437" s="15" t="s">
        <v>24</v>
      </c>
      <c r="B437" s="1">
        <v>380272290.93847412</v>
      </c>
      <c r="C437" s="1" t="s">
        <v>45</v>
      </c>
      <c r="D437" s="1">
        <v>9890</v>
      </c>
      <c r="E437" s="1" t="s">
        <v>20</v>
      </c>
      <c r="F437" s="1"/>
      <c r="G437" s="1"/>
      <c r="H437" s="1"/>
      <c r="I437" s="1"/>
      <c r="J437" s="1" t="s">
        <v>37</v>
      </c>
      <c r="K437" s="1" t="s">
        <v>19</v>
      </c>
      <c r="L437" s="1">
        <v>861.99161240622675</v>
      </c>
      <c r="M437" s="4">
        <v>2248546161</v>
      </c>
      <c r="N437" s="16">
        <v>43768</v>
      </c>
    </row>
    <row r="438" spans="1:14" x14ac:dyDescent="0.3">
      <c r="A438" s="15" t="s">
        <v>24</v>
      </c>
      <c r="B438" s="1">
        <v>216770297.50504941</v>
      </c>
      <c r="C438" s="1" t="s">
        <v>58</v>
      </c>
      <c r="D438" s="1">
        <v>9890</v>
      </c>
      <c r="E438" s="1" t="s">
        <v>55</v>
      </c>
      <c r="F438" s="1"/>
      <c r="G438" s="1"/>
      <c r="H438" s="1"/>
      <c r="I438" s="1"/>
      <c r="J438" s="1" t="s">
        <v>37</v>
      </c>
      <c r="K438" s="1" t="s">
        <v>19</v>
      </c>
      <c r="L438" s="1">
        <v>256.81602295147712</v>
      </c>
      <c r="M438" s="4">
        <v>1262624129</v>
      </c>
      <c r="N438" s="16">
        <v>43769</v>
      </c>
    </row>
    <row r="439" spans="1:14" x14ac:dyDescent="0.3">
      <c r="A439" s="15" t="s">
        <v>59</v>
      </c>
      <c r="B439" s="1">
        <v>7405320.5420844536</v>
      </c>
      <c r="C439" s="1" t="s">
        <v>60</v>
      </c>
      <c r="D439" s="1">
        <v>9890</v>
      </c>
      <c r="E439" s="1" t="s">
        <v>20</v>
      </c>
      <c r="F439" s="1"/>
      <c r="G439" s="1"/>
      <c r="H439" s="1"/>
      <c r="I439" s="1" t="s">
        <v>23</v>
      </c>
      <c r="J439" s="1" t="s">
        <v>37</v>
      </c>
      <c r="K439" s="1" t="s">
        <v>19</v>
      </c>
      <c r="L439" s="1">
        <v>-14539.459474274501</v>
      </c>
      <c r="M439" s="4"/>
      <c r="N439" s="16">
        <v>43770</v>
      </c>
    </row>
    <row r="440" spans="1:14" x14ac:dyDescent="0.3">
      <c r="A440" s="15" t="s">
        <v>59</v>
      </c>
      <c r="B440" s="1">
        <v>4961716.5407108022</v>
      </c>
      <c r="C440" s="1" t="s">
        <v>60</v>
      </c>
      <c r="D440" s="1">
        <v>9890</v>
      </c>
      <c r="E440" s="1" t="s">
        <v>20</v>
      </c>
      <c r="F440" s="1"/>
      <c r="G440" s="1"/>
      <c r="H440" s="1"/>
      <c r="I440" s="1"/>
      <c r="J440" s="1" t="s">
        <v>37</v>
      </c>
      <c r="K440" s="1" t="s">
        <v>19</v>
      </c>
      <c r="L440" s="1">
        <v>-15562.021155781438</v>
      </c>
      <c r="M440" s="4"/>
      <c r="N440" s="16">
        <v>43771</v>
      </c>
    </row>
    <row r="441" spans="1:14" x14ac:dyDescent="0.3">
      <c r="A441" s="15" t="s">
        <v>24</v>
      </c>
      <c r="B441" s="1">
        <v>10319617.411426291</v>
      </c>
      <c r="C441" s="1" t="s">
        <v>61</v>
      </c>
      <c r="D441" s="1">
        <v>7845</v>
      </c>
      <c r="E441" s="1" t="s">
        <v>20</v>
      </c>
      <c r="F441" s="1"/>
      <c r="G441" s="1"/>
      <c r="H441" s="1"/>
      <c r="I441" s="1" t="s">
        <v>23</v>
      </c>
      <c r="J441" s="1" t="s">
        <v>37</v>
      </c>
      <c r="K441" s="1" t="s">
        <v>19</v>
      </c>
      <c r="L441" s="1">
        <v>1929.2756552679075</v>
      </c>
      <c r="M441" s="4">
        <v>1910578</v>
      </c>
      <c r="N441" s="16">
        <v>43772</v>
      </c>
    </row>
    <row r="442" spans="1:14" x14ac:dyDescent="0.3">
      <c r="A442" s="15" t="s">
        <v>59</v>
      </c>
      <c r="B442" s="1">
        <v>4961716.5407108022</v>
      </c>
      <c r="C442" s="1" t="s">
        <v>62</v>
      </c>
      <c r="D442" s="1">
        <v>7845</v>
      </c>
      <c r="E442" s="1" t="s">
        <v>20</v>
      </c>
      <c r="F442" s="1"/>
      <c r="G442" s="1"/>
      <c r="H442" s="1"/>
      <c r="I442" s="1"/>
      <c r="J442" s="1" t="s">
        <v>37</v>
      </c>
      <c r="K442" s="1" t="s">
        <v>19</v>
      </c>
      <c r="L442" s="1">
        <v>15564.383916075087</v>
      </c>
      <c r="M442" s="4"/>
      <c r="N442" s="16">
        <v>43773</v>
      </c>
    </row>
    <row r="443" spans="1:14" x14ac:dyDescent="0.3">
      <c r="A443" s="15" t="s">
        <v>24</v>
      </c>
      <c r="B443" s="1">
        <v>1170434673.4226265</v>
      </c>
      <c r="C443" s="1" t="s">
        <v>42</v>
      </c>
      <c r="D443" s="1">
        <v>9963</v>
      </c>
      <c r="E443" s="1" t="s">
        <v>20</v>
      </c>
      <c r="F443" s="1"/>
      <c r="G443" s="1"/>
      <c r="H443" s="1"/>
      <c r="I443" s="1"/>
      <c r="J443" s="1" t="s">
        <v>37</v>
      </c>
      <c r="K443" s="1" t="s">
        <v>28</v>
      </c>
      <c r="L443" s="1">
        <v>40.758629443007706</v>
      </c>
      <c r="M443" s="4">
        <v>87</v>
      </c>
      <c r="N443" s="16">
        <v>43774</v>
      </c>
    </row>
    <row r="444" spans="1:14" x14ac:dyDescent="0.3">
      <c r="A444" s="15" t="s">
        <v>24</v>
      </c>
      <c r="B444" s="1">
        <v>195728761.14772591</v>
      </c>
      <c r="C444" s="1" t="s">
        <v>42</v>
      </c>
      <c r="D444" s="1">
        <v>9963</v>
      </c>
      <c r="E444" s="1" t="s">
        <v>20</v>
      </c>
      <c r="F444" s="1"/>
      <c r="G444" s="1"/>
      <c r="H444" s="1"/>
      <c r="I444" s="1"/>
      <c r="J444" s="1" t="s">
        <v>37</v>
      </c>
      <c r="K444" s="1" t="s">
        <v>19</v>
      </c>
      <c r="L444" s="1">
        <v>39.739646903260926</v>
      </c>
      <c r="M444" s="4">
        <v>2999</v>
      </c>
      <c r="N444" s="16">
        <v>43775</v>
      </c>
    </row>
    <row r="445" spans="1:14" x14ac:dyDescent="0.3">
      <c r="A445" s="15" t="s">
        <v>24</v>
      </c>
      <c r="B445" s="1">
        <v>89128524.376612544</v>
      </c>
      <c r="C445" s="1" t="s">
        <v>42</v>
      </c>
      <c r="D445" s="1">
        <v>9963</v>
      </c>
      <c r="E445" s="1" t="s">
        <v>20</v>
      </c>
      <c r="F445" s="1"/>
      <c r="G445" s="1"/>
      <c r="H445" s="1"/>
      <c r="I445" s="1"/>
      <c r="J445" s="1" t="s">
        <v>37</v>
      </c>
      <c r="K445" s="1" t="s">
        <v>19</v>
      </c>
      <c r="L445" s="1">
        <v>79.734372846773979</v>
      </c>
      <c r="M445" s="4">
        <v>4456</v>
      </c>
      <c r="N445" s="16">
        <v>43776</v>
      </c>
    </row>
    <row r="446" spans="1:14" x14ac:dyDescent="0.3">
      <c r="A446" s="15" t="s">
        <v>24</v>
      </c>
      <c r="B446" s="1">
        <v>32585405.666608982</v>
      </c>
      <c r="C446" s="1" t="s">
        <v>47</v>
      </c>
      <c r="D446" s="1">
        <v>5888</v>
      </c>
      <c r="E446" s="1" t="s">
        <v>20</v>
      </c>
      <c r="F446" s="1"/>
      <c r="G446" s="1"/>
      <c r="H446" s="1"/>
      <c r="I446" s="1" t="s">
        <v>23</v>
      </c>
      <c r="J446" s="1" t="s">
        <v>37</v>
      </c>
      <c r="K446" s="1" t="s">
        <v>19</v>
      </c>
      <c r="L446" s="1">
        <v>246.76990085448077</v>
      </c>
      <c r="M446" s="4">
        <v>55914</v>
      </c>
      <c r="N446" s="16">
        <v>43777</v>
      </c>
    </row>
    <row r="447" spans="1:14" x14ac:dyDescent="0.3">
      <c r="A447" s="15" t="s">
        <v>24</v>
      </c>
      <c r="B447" s="1">
        <v>227508121.19171169</v>
      </c>
      <c r="C447" s="1" t="s">
        <v>47</v>
      </c>
      <c r="D447" s="1">
        <v>5888</v>
      </c>
      <c r="E447" s="1" t="s">
        <v>20</v>
      </c>
      <c r="F447" s="1"/>
      <c r="G447" s="1"/>
      <c r="H447" s="1"/>
      <c r="I447" s="1"/>
      <c r="J447" s="1" t="s">
        <v>37</v>
      </c>
      <c r="K447" s="1" t="s">
        <v>19</v>
      </c>
      <c r="L447" s="1">
        <v>246.80670544817769</v>
      </c>
      <c r="M447" s="4">
        <v>83464</v>
      </c>
      <c r="N447" s="16">
        <v>43778</v>
      </c>
    </row>
    <row r="448" spans="1:14" x14ac:dyDescent="0.3">
      <c r="A448" s="15" t="s">
        <v>24</v>
      </c>
      <c r="B448" s="1">
        <v>58760389.531791285</v>
      </c>
      <c r="C448" s="1" t="s">
        <v>47</v>
      </c>
      <c r="D448" s="1">
        <v>5888</v>
      </c>
      <c r="E448" s="1" t="s">
        <v>20</v>
      </c>
      <c r="F448" s="1"/>
      <c r="G448" s="1"/>
      <c r="H448" s="1"/>
      <c r="I448" s="1"/>
      <c r="J448" s="1" t="s">
        <v>37</v>
      </c>
      <c r="K448" s="1" t="s">
        <v>19</v>
      </c>
      <c r="L448" s="1">
        <v>197.99490918652907</v>
      </c>
      <c r="M448" s="4">
        <v>243182</v>
      </c>
      <c r="N448" s="16">
        <v>43779</v>
      </c>
    </row>
    <row r="449" spans="1:14" x14ac:dyDescent="0.3">
      <c r="A449" s="15" t="s">
        <v>24</v>
      </c>
      <c r="B449" s="1">
        <v>887044770.46238518</v>
      </c>
      <c r="C449" s="1" t="s">
        <v>47</v>
      </c>
      <c r="D449" s="1">
        <v>5888</v>
      </c>
      <c r="E449" s="1" t="s">
        <v>16</v>
      </c>
      <c r="F449" s="1"/>
      <c r="G449" s="1"/>
      <c r="H449" s="1"/>
      <c r="I449" s="1"/>
      <c r="J449" s="1" t="s">
        <v>37</v>
      </c>
      <c r="K449" s="1" t="s">
        <v>28</v>
      </c>
      <c r="L449" s="1">
        <v>148.65980469148604</v>
      </c>
      <c r="M449" s="4">
        <v>558237</v>
      </c>
      <c r="N449" s="16">
        <v>43780</v>
      </c>
    </row>
    <row r="450" spans="1:14" x14ac:dyDescent="0.3">
      <c r="A450" s="15" t="s">
        <v>24</v>
      </c>
      <c r="B450" s="1">
        <v>1287477298.6138542</v>
      </c>
      <c r="C450" s="1" t="s">
        <v>47</v>
      </c>
      <c r="D450" s="1">
        <v>5888</v>
      </c>
      <c r="E450" s="1" t="s">
        <v>20</v>
      </c>
      <c r="F450" s="1"/>
      <c r="G450" s="1"/>
      <c r="H450" s="1"/>
      <c r="I450" s="1"/>
      <c r="J450" s="1" t="s">
        <v>37</v>
      </c>
      <c r="K450" s="1" t="s">
        <v>28</v>
      </c>
      <c r="L450" s="1">
        <v>280.36273286183444</v>
      </c>
      <c r="M450" s="4">
        <v>1944611</v>
      </c>
      <c r="N450" s="16">
        <v>43781</v>
      </c>
    </row>
    <row r="451" spans="1:14" x14ac:dyDescent="0.3">
      <c r="A451" s="15" t="s">
        <v>24</v>
      </c>
      <c r="B451" s="1">
        <v>1258643578.8825552</v>
      </c>
      <c r="C451" s="1" t="s">
        <v>47</v>
      </c>
      <c r="D451" s="1">
        <v>5888</v>
      </c>
      <c r="E451" s="1" t="s">
        <v>16</v>
      </c>
      <c r="F451" s="1"/>
      <c r="G451" s="1"/>
      <c r="H451" s="1"/>
      <c r="I451" s="1"/>
      <c r="J451" s="1" t="s">
        <v>37</v>
      </c>
      <c r="K451" s="1" t="s">
        <v>28</v>
      </c>
      <c r="L451" s="1">
        <v>3345.6490848079584</v>
      </c>
      <c r="M451" s="4">
        <v>19922</v>
      </c>
      <c r="N451" s="16">
        <v>43782</v>
      </c>
    </row>
    <row r="452" spans="1:14" x14ac:dyDescent="0.3">
      <c r="A452" s="15" t="s">
        <v>24</v>
      </c>
      <c r="B452" s="1">
        <v>351683189.35012758</v>
      </c>
      <c r="C452" s="1" t="s">
        <v>47</v>
      </c>
      <c r="D452" s="1">
        <v>5888</v>
      </c>
      <c r="E452" s="1" t="s">
        <v>20</v>
      </c>
      <c r="F452" s="1"/>
      <c r="G452" s="1"/>
      <c r="H452" s="1"/>
      <c r="I452" s="1"/>
      <c r="J452" s="1" t="s">
        <v>30</v>
      </c>
      <c r="K452" s="1" t="s">
        <v>19</v>
      </c>
      <c r="L452" s="1">
        <v>186928.76407491206</v>
      </c>
      <c r="M452" s="4">
        <v>14958858</v>
      </c>
      <c r="N452" s="16">
        <v>43783</v>
      </c>
    </row>
    <row r="453" spans="1:14" x14ac:dyDescent="0.3">
      <c r="A453" s="15" t="s">
        <v>24</v>
      </c>
      <c r="B453" s="1">
        <v>415181164.84741068</v>
      </c>
      <c r="C453" s="1" t="s">
        <v>47</v>
      </c>
      <c r="D453" s="1">
        <v>5888</v>
      </c>
      <c r="E453" s="1" t="s">
        <v>20</v>
      </c>
      <c r="F453" s="1"/>
      <c r="G453" s="1"/>
      <c r="H453" s="1" t="s">
        <v>26</v>
      </c>
      <c r="I453" s="1"/>
      <c r="J453" s="1" t="s">
        <v>37</v>
      </c>
      <c r="K453" s="1" t="s">
        <v>19</v>
      </c>
      <c r="L453" s="1">
        <v>175530.63450436253</v>
      </c>
      <c r="M453" s="4">
        <v>503</v>
      </c>
      <c r="N453" s="16">
        <v>43784</v>
      </c>
    </row>
    <row r="454" spans="1:14" x14ac:dyDescent="0.3">
      <c r="A454" s="15" t="s">
        <v>24</v>
      </c>
      <c r="B454" s="1">
        <v>640791079.32205725</v>
      </c>
      <c r="C454" s="1" t="s">
        <v>47</v>
      </c>
      <c r="D454" s="1">
        <v>5888</v>
      </c>
      <c r="E454" s="1" t="s">
        <v>20</v>
      </c>
      <c r="F454" s="1"/>
      <c r="G454" s="1"/>
      <c r="H454" s="1"/>
      <c r="I454" s="1"/>
      <c r="J454" s="1" t="s">
        <v>37</v>
      </c>
      <c r="K454" s="1" t="s">
        <v>19</v>
      </c>
      <c r="L454" s="1">
        <v>191920.55068054213</v>
      </c>
      <c r="M454" s="4">
        <v>834</v>
      </c>
      <c r="N454" s="16">
        <v>43785</v>
      </c>
    </row>
    <row r="455" spans="1:14" x14ac:dyDescent="0.3">
      <c r="A455" s="15" t="s">
        <v>24</v>
      </c>
      <c r="B455" s="1">
        <v>910176348.54458404</v>
      </c>
      <c r="C455" s="1" t="s">
        <v>47</v>
      </c>
      <c r="D455" s="1">
        <v>5888</v>
      </c>
      <c r="E455" s="1" t="s">
        <v>20</v>
      </c>
      <c r="F455" s="1"/>
      <c r="G455" s="1"/>
      <c r="H455" s="1"/>
      <c r="I455" s="1"/>
      <c r="J455" s="1" t="s">
        <v>37</v>
      </c>
      <c r="K455" s="1" t="s">
        <v>28</v>
      </c>
      <c r="L455" s="1">
        <v>91487.905133101929</v>
      </c>
      <c r="M455" s="4">
        <v>112</v>
      </c>
      <c r="N455" s="16">
        <v>43786</v>
      </c>
    </row>
    <row r="456" spans="1:14" x14ac:dyDescent="0.3">
      <c r="A456" s="15" t="s">
        <v>24</v>
      </c>
      <c r="B456" s="1">
        <v>481867916.36989784</v>
      </c>
      <c r="C456" s="1" t="s">
        <v>47</v>
      </c>
      <c r="D456" s="1">
        <v>5888</v>
      </c>
      <c r="E456" s="1" t="s">
        <v>39</v>
      </c>
      <c r="F456" s="1"/>
      <c r="G456" s="1"/>
      <c r="H456" s="1"/>
      <c r="I456" s="1"/>
      <c r="J456" s="1" t="s">
        <v>37</v>
      </c>
      <c r="K456" s="1" t="s">
        <v>19</v>
      </c>
      <c r="L456" s="1">
        <v>114.83650704973677</v>
      </c>
      <c r="M456" s="4">
        <v>2380</v>
      </c>
      <c r="N456" s="16">
        <v>43787</v>
      </c>
    </row>
    <row r="457" spans="1:14" x14ac:dyDescent="0.3">
      <c r="A457" s="15" t="s">
        <v>24</v>
      </c>
      <c r="B457" s="1">
        <v>481867916.36989784</v>
      </c>
      <c r="C457" s="1" t="s">
        <v>47</v>
      </c>
      <c r="D457" s="1">
        <v>5888</v>
      </c>
      <c r="E457" s="1" t="s">
        <v>39</v>
      </c>
      <c r="F457" s="1"/>
      <c r="G457" s="1"/>
      <c r="H457" s="1"/>
      <c r="I457" s="1"/>
      <c r="J457" s="1" t="s">
        <v>37</v>
      </c>
      <c r="K457" s="1" t="s">
        <v>19</v>
      </c>
      <c r="L457" s="1">
        <v>171.62202443129789</v>
      </c>
      <c r="M457" s="4">
        <v>3391</v>
      </c>
      <c r="N457" s="16">
        <v>43788</v>
      </c>
    </row>
    <row r="458" spans="1:14" x14ac:dyDescent="0.3">
      <c r="A458" s="15" t="s">
        <v>24</v>
      </c>
      <c r="B458" s="1">
        <v>227508121.19171169</v>
      </c>
      <c r="C458" s="1" t="s">
        <v>47</v>
      </c>
      <c r="D458" s="1">
        <v>5888</v>
      </c>
      <c r="E458" s="1" t="s">
        <v>20</v>
      </c>
      <c r="F458" s="1"/>
      <c r="G458" s="1"/>
      <c r="H458" s="1"/>
      <c r="I458" s="1"/>
      <c r="J458" s="1" t="s">
        <v>37</v>
      </c>
      <c r="K458" s="1" t="s">
        <v>19</v>
      </c>
      <c r="L458" s="1">
        <v>227.14305007604364</v>
      </c>
      <c r="M458" s="4">
        <v>134747</v>
      </c>
      <c r="N458" s="16">
        <v>43789</v>
      </c>
    </row>
    <row r="459" spans="1:14" x14ac:dyDescent="0.3">
      <c r="A459" s="15" t="s">
        <v>24</v>
      </c>
      <c r="B459" s="1">
        <v>227508121.19171169</v>
      </c>
      <c r="C459" s="1" t="s">
        <v>47</v>
      </c>
      <c r="D459" s="1">
        <v>5888</v>
      </c>
      <c r="E459" s="1" t="s">
        <v>20</v>
      </c>
      <c r="F459" s="1"/>
      <c r="G459" s="1"/>
      <c r="H459" s="1"/>
      <c r="I459" s="1"/>
      <c r="J459" s="1" t="s">
        <v>37</v>
      </c>
      <c r="K459" s="1" t="s">
        <v>19</v>
      </c>
      <c r="L459" s="1">
        <v>193.29447547610832</v>
      </c>
      <c r="M459" s="4">
        <v>248465</v>
      </c>
      <c r="N459" s="16">
        <v>43790</v>
      </c>
    </row>
    <row r="460" spans="1:14" x14ac:dyDescent="0.3">
      <c r="A460" s="15" t="s">
        <v>24</v>
      </c>
      <c r="B460" s="1">
        <v>32585405.666608982</v>
      </c>
      <c r="C460" s="1" t="s">
        <v>47</v>
      </c>
      <c r="D460" s="1">
        <v>5888</v>
      </c>
      <c r="E460" s="1" t="s">
        <v>20</v>
      </c>
      <c r="F460" s="1"/>
      <c r="G460" s="1"/>
      <c r="H460" s="1"/>
      <c r="I460" s="1" t="s">
        <v>23</v>
      </c>
      <c r="J460" s="1" t="s">
        <v>37</v>
      </c>
      <c r="K460" s="1" t="s">
        <v>19</v>
      </c>
      <c r="L460" s="1">
        <v>193.47125069983102</v>
      </c>
      <c r="M460" s="4">
        <v>287553</v>
      </c>
      <c r="N460" s="16">
        <v>43791</v>
      </c>
    </row>
    <row r="461" spans="1:14" x14ac:dyDescent="0.3">
      <c r="A461" s="15" t="s">
        <v>24</v>
      </c>
      <c r="B461" s="1">
        <v>32585405.666608982</v>
      </c>
      <c r="C461" s="1" t="s">
        <v>47</v>
      </c>
      <c r="D461" s="1">
        <v>5888</v>
      </c>
      <c r="E461" s="1" t="s">
        <v>20</v>
      </c>
      <c r="F461" s="1"/>
      <c r="G461" s="1"/>
      <c r="H461" s="1"/>
      <c r="I461" s="1" t="s">
        <v>23</v>
      </c>
      <c r="J461" s="1" t="s">
        <v>37</v>
      </c>
      <c r="K461" s="1" t="s">
        <v>19</v>
      </c>
      <c r="L461" s="1">
        <v>227.66317036692038</v>
      </c>
      <c r="M461" s="4">
        <v>293276</v>
      </c>
      <c r="N461" s="16">
        <v>43792</v>
      </c>
    </row>
    <row r="462" spans="1:14" x14ac:dyDescent="0.3">
      <c r="A462" s="15" t="s">
        <v>24</v>
      </c>
      <c r="B462" s="1">
        <v>179262568.97416005</v>
      </c>
      <c r="C462" s="1" t="s">
        <v>47</v>
      </c>
      <c r="D462" s="1">
        <v>5888</v>
      </c>
      <c r="E462" s="1" t="s">
        <v>20</v>
      </c>
      <c r="F462" s="1"/>
      <c r="G462" s="1"/>
      <c r="H462" s="1"/>
      <c r="I462" s="1"/>
      <c r="J462" s="1" t="s">
        <v>37</v>
      </c>
      <c r="K462" s="1" t="s">
        <v>19</v>
      </c>
      <c r="L462" s="1">
        <v>628.89892291559102</v>
      </c>
      <c r="M462" s="4">
        <v>466417</v>
      </c>
      <c r="N462" s="16">
        <v>43793</v>
      </c>
    </row>
    <row r="463" spans="1:14" x14ac:dyDescent="0.3">
      <c r="A463" s="15" t="s">
        <v>59</v>
      </c>
      <c r="B463" s="1">
        <v>2318982.7801439548</v>
      </c>
      <c r="C463" s="1" t="s">
        <v>63</v>
      </c>
      <c r="D463" s="1">
        <v>8890</v>
      </c>
      <c r="E463" s="1" t="s">
        <v>20</v>
      </c>
      <c r="F463" s="1"/>
      <c r="G463" s="1"/>
      <c r="H463" s="1" t="s">
        <v>26</v>
      </c>
      <c r="I463" s="1"/>
      <c r="J463" s="1" t="s">
        <v>37</v>
      </c>
      <c r="K463" s="1" t="s">
        <v>19</v>
      </c>
      <c r="L463" s="1">
        <v>36189.951945730543</v>
      </c>
      <c r="M463" s="4"/>
      <c r="N463" s="16">
        <v>43794</v>
      </c>
    </row>
    <row r="464" spans="1:14" x14ac:dyDescent="0.3">
      <c r="A464" s="15" t="s">
        <v>59</v>
      </c>
      <c r="B464" s="1">
        <v>2318982.7801439548</v>
      </c>
      <c r="C464" s="1" t="s">
        <v>63</v>
      </c>
      <c r="D464" s="1">
        <v>8890</v>
      </c>
      <c r="E464" s="1" t="s">
        <v>16</v>
      </c>
      <c r="F464" s="1"/>
      <c r="G464" s="1"/>
      <c r="H464" s="1" t="s">
        <v>26</v>
      </c>
      <c r="I464" s="1"/>
      <c r="J464" s="1" t="s">
        <v>37</v>
      </c>
      <c r="K464" s="1" t="s">
        <v>19</v>
      </c>
      <c r="L464" s="1">
        <v>46288.243724917593</v>
      </c>
      <c r="M464" s="4"/>
      <c r="N464" s="16">
        <v>43795</v>
      </c>
    </row>
    <row r="465" spans="1:14" x14ac:dyDescent="0.3">
      <c r="A465" s="15" t="s">
        <v>59</v>
      </c>
      <c r="B465" s="1">
        <v>2318982.7801439548</v>
      </c>
      <c r="C465" s="1" t="s">
        <v>63</v>
      </c>
      <c r="D465" s="1">
        <v>8890</v>
      </c>
      <c r="E465" s="1" t="s">
        <v>16</v>
      </c>
      <c r="F465" s="1"/>
      <c r="G465" s="1"/>
      <c r="H465" s="1" t="s">
        <v>26</v>
      </c>
      <c r="I465" s="1"/>
      <c r="J465" s="1" t="s">
        <v>37</v>
      </c>
      <c r="K465" s="1" t="s">
        <v>19</v>
      </c>
      <c r="L465" s="1">
        <v>15094.705212236287</v>
      </c>
      <c r="M465" s="4"/>
      <c r="N465" s="16">
        <v>43796</v>
      </c>
    </row>
    <row r="466" spans="1:14" x14ac:dyDescent="0.3">
      <c r="A466" s="15" t="s">
        <v>24</v>
      </c>
      <c r="B466" s="1">
        <v>381220751.72140127</v>
      </c>
      <c r="C466" s="1" t="s">
        <v>48</v>
      </c>
      <c r="D466" s="1">
        <v>8890</v>
      </c>
      <c r="E466" s="1" t="s">
        <v>20</v>
      </c>
      <c r="F466" s="1"/>
      <c r="G466" s="1"/>
      <c r="H466" s="1" t="s">
        <v>53</v>
      </c>
      <c r="I466" s="1"/>
      <c r="J466" s="1" t="s">
        <v>37</v>
      </c>
      <c r="K466" s="1" t="s">
        <v>19</v>
      </c>
      <c r="L466" s="1">
        <v>3844.0921817764415</v>
      </c>
      <c r="M466" s="4">
        <v>1000</v>
      </c>
      <c r="N466" s="16">
        <v>43797</v>
      </c>
    </row>
    <row r="467" spans="1:14" x14ac:dyDescent="0.3">
      <c r="A467" s="15" t="s">
        <v>24</v>
      </c>
      <c r="B467" s="1">
        <v>668733470.27534974</v>
      </c>
      <c r="C467" s="1" t="s">
        <v>48</v>
      </c>
      <c r="D467" s="1">
        <v>8890</v>
      </c>
      <c r="E467" s="1" t="s">
        <v>20</v>
      </c>
      <c r="F467" s="1"/>
      <c r="G467" s="1"/>
      <c r="H467" s="1" t="s">
        <v>53</v>
      </c>
      <c r="I467" s="1"/>
      <c r="J467" s="1" t="s">
        <v>37</v>
      </c>
      <c r="K467" s="1" t="s">
        <v>19</v>
      </c>
      <c r="L467" s="1">
        <v>46289.130110178245</v>
      </c>
      <c r="M467" s="4">
        <v>990711</v>
      </c>
      <c r="N467" s="16">
        <v>43798</v>
      </c>
    </row>
    <row r="468" spans="1:14" x14ac:dyDescent="0.3">
      <c r="A468" s="15" t="s">
        <v>34</v>
      </c>
      <c r="B468" s="1">
        <v>3517348.2422150136</v>
      </c>
      <c r="C468" s="1" t="s">
        <v>35</v>
      </c>
      <c r="D468" s="1">
        <v>8890</v>
      </c>
      <c r="E468" s="1" t="s">
        <v>20</v>
      </c>
      <c r="F468" s="1"/>
      <c r="G468" s="1"/>
      <c r="H468" s="1" t="s">
        <v>26</v>
      </c>
      <c r="I468" s="1"/>
      <c r="J468" s="1" t="s">
        <v>64</v>
      </c>
      <c r="K468" s="1" t="s">
        <v>19</v>
      </c>
      <c r="L468" s="1">
        <v>977.34721065912856</v>
      </c>
      <c r="M468" s="4"/>
      <c r="N468" s="16">
        <v>43799</v>
      </c>
    </row>
    <row r="469" spans="1:14" x14ac:dyDescent="0.3">
      <c r="A469" s="15" t="s">
        <v>59</v>
      </c>
      <c r="B469" s="1">
        <v>3770773.8570721992</v>
      </c>
      <c r="C469" s="1" t="s">
        <v>65</v>
      </c>
      <c r="D469" s="1">
        <v>8890</v>
      </c>
      <c r="E469" s="1" t="s">
        <v>20</v>
      </c>
      <c r="F469" s="1"/>
      <c r="G469" s="1"/>
      <c r="H469" s="1" t="s">
        <v>26</v>
      </c>
      <c r="I469" s="1"/>
      <c r="J469" s="1" t="s">
        <v>37</v>
      </c>
      <c r="K469" s="1" t="s">
        <v>19</v>
      </c>
      <c r="L469" s="1">
        <v>-46101.549458005444</v>
      </c>
      <c r="M469" s="4"/>
      <c r="N469" s="16">
        <v>43800</v>
      </c>
    </row>
    <row r="470" spans="1:14" x14ac:dyDescent="0.3">
      <c r="A470" s="15" t="s">
        <v>59</v>
      </c>
      <c r="B470" s="1">
        <v>3770773.8570721992</v>
      </c>
      <c r="C470" s="1" t="s">
        <v>65</v>
      </c>
      <c r="D470" s="1">
        <v>8890</v>
      </c>
      <c r="E470" s="1" t="s">
        <v>20</v>
      </c>
      <c r="F470" s="1"/>
      <c r="G470" s="1"/>
      <c r="H470" s="1" t="s">
        <v>26</v>
      </c>
      <c r="I470" s="1"/>
      <c r="J470" s="1" t="s">
        <v>37</v>
      </c>
      <c r="K470" s="1" t="s">
        <v>19</v>
      </c>
      <c r="L470" s="1">
        <v>-36188.551132489403</v>
      </c>
      <c r="M470" s="4"/>
      <c r="N470" s="16">
        <v>43801</v>
      </c>
    </row>
    <row r="471" spans="1:14" x14ac:dyDescent="0.3">
      <c r="A471" s="15" t="s">
        <v>59</v>
      </c>
      <c r="B471" s="1">
        <v>3770773.8570721992</v>
      </c>
      <c r="C471" s="1" t="s">
        <v>60</v>
      </c>
      <c r="D471" s="1">
        <v>8890</v>
      </c>
      <c r="E471" s="1" t="s">
        <v>20</v>
      </c>
      <c r="F471" s="1"/>
      <c r="G471" s="1"/>
      <c r="H471" s="1" t="s">
        <v>26</v>
      </c>
      <c r="I471" s="1"/>
      <c r="J471" s="1" t="s">
        <v>37</v>
      </c>
      <c r="K471" s="1" t="s">
        <v>19</v>
      </c>
      <c r="L471" s="1">
        <v>-26975.530890188642</v>
      </c>
      <c r="M471" s="4"/>
      <c r="N471" s="16">
        <v>43802</v>
      </c>
    </row>
    <row r="472" spans="1:14" x14ac:dyDescent="0.3">
      <c r="A472" s="15" t="s">
        <v>24</v>
      </c>
      <c r="B472" s="1">
        <v>350651700.02863538</v>
      </c>
      <c r="C472" s="1" t="s">
        <v>48</v>
      </c>
      <c r="D472" s="1">
        <v>6666</v>
      </c>
      <c r="E472" s="1" t="s">
        <v>20</v>
      </c>
      <c r="F472" s="1"/>
      <c r="G472" s="1"/>
      <c r="H472" s="1"/>
      <c r="I472" s="1"/>
      <c r="J472" s="1" t="s">
        <v>37</v>
      </c>
      <c r="K472" s="1" t="s">
        <v>19</v>
      </c>
      <c r="L472" s="1">
        <v>1814.0901811351787</v>
      </c>
      <c r="M472" s="4"/>
      <c r="N472" s="16">
        <v>43803</v>
      </c>
    </row>
    <row r="473" spans="1:14" x14ac:dyDescent="0.3">
      <c r="A473" s="15" t="s">
        <v>56</v>
      </c>
      <c r="B473" s="1">
        <v>4710200.6610626373</v>
      </c>
      <c r="C473" s="1" t="s">
        <v>57</v>
      </c>
      <c r="D473" s="1">
        <v>6666</v>
      </c>
      <c r="E473" s="1" t="s">
        <v>16</v>
      </c>
      <c r="F473" s="1"/>
      <c r="G473" s="1"/>
      <c r="H473" s="1"/>
      <c r="I473" s="1"/>
      <c r="J473" s="1" t="s">
        <v>37</v>
      </c>
      <c r="K473" s="1" t="s">
        <v>19</v>
      </c>
      <c r="L473" s="1">
        <v>1500.9103463445019</v>
      </c>
      <c r="M473" s="4"/>
      <c r="N473" s="16">
        <v>43804</v>
      </c>
    </row>
    <row r="474" spans="1:14" x14ac:dyDescent="0.3">
      <c r="A474" s="15" t="s">
        <v>56</v>
      </c>
      <c r="B474" s="1">
        <v>4710200.6610626373</v>
      </c>
      <c r="C474" s="1" t="s">
        <v>57</v>
      </c>
      <c r="D474" s="1">
        <v>6666</v>
      </c>
      <c r="E474" s="1" t="s">
        <v>16</v>
      </c>
      <c r="F474" s="1"/>
      <c r="G474" s="1"/>
      <c r="H474" s="1"/>
      <c r="I474" s="1"/>
      <c r="J474" s="1" t="s">
        <v>37</v>
      </c>
      <c r="K474" s="1" t="s">
        <v>19</v>
      </c>
      <c r="L474" s="1">
        <v>1500.6175855094114</v>
      </c>
      <c r="M474" s="4"/>
      <c r="N474" s="16">
        <v>43805</v>
      </c>
    </row>
    <row r="475" spans="1:14" x14ac:dyDescent="0.3">
      <c r="A475" s="15" t="s">
        <v>56</v>
      </c>
      <c r="B475" s="1">
        <v>4710200.6610626373</v>
      </c>
      <c r="C475" s="1" t="s">
        <v>57</v>
      </c>
      <c r="D475" s="1">
        <v>6666</v>
      </c>
      <c r="E475" s="1" t="s">
        <v>16</v>
      </c>
      <c r="F475" s="1"/>
      <c r="G475" s="1"/>
      <c r="H475" s="1"/>
      <c r="I475" s="1"/>
      <c r="J475" s="1" t="s">
        <v>37</v>
      </c>
      <c r="K475" s="1" t="s">
        <v>19</v>
      </c>
      <c r="L475" s="1">
        <v>1501.822739090343</v>
      </c>
      <c r="M475" s="4"/>
      <c r="N475" s="16">
        <v>43806</v>
      </c>
    </row>
    <row r="476" spans="1:14" x14ac:dyDescent="0.3">
      <c r="A476" s="15" t="s">
        <v>24</v>
      </c>
      <c r="B476" s="1">
        <v>1153068916.0928597</v>
      </c>
      <c r="C476" s="1" t="s">
        <v>48</v>
      </c>
      <c r="D476" s="1">
        <v>6666</v>
      </c>
      <c r="E476" s="1" t="s">
        <v>20</v>
      </c>
      <c r="F476" s="1"/>
      <c r="G476" s="1"/>
      <c r="H476" s="1"/>
      <c r="I476" s="1"/>
      <c r="J476" s="1" t="s">
        <v>37</v>
      </c>
      <c r="K476" s="1" t="s">
        <v>28</v>
      </c>
      <c r="L476" s="1">
        <v>1474.3261349024528</v>
      </c>
      <c r="M476" s="4">
        <v>213784007</v>
      </c>
      <c r="N476" s="16">
        <v>43807</v>
      </c>
    </row>
    <row r="477" spans="1:14" x14ac:dyDescent="0.3">
      <c r="A477" s="15" t="s">
        <v>24</v>
      </c>
      <c r="B477" s="1">
        <v>1109418963.6287816</v>
      </c>
      <c r="C477" s="1" t="s">
        <v>66</v>
      </c>
      <c r="D477" s="1">
        <v>6666</v>
      </c>
      <c r="E477" s="1" t="s">
        <v>20</v>
      </c>
      <c r="F477" s="1"/>
      <c r="G477" s="1"/>
      <c r="H477" s="1"/>
      <c r="I477" s="1"/>
      <c r="J477" s="1" t="s">
        <v>37</v>
      </c>
      <c r="K477" s="1" t="s">
        <v>28</v>
      </c>
      <c r="L477" s="1">
        <v>1000.9679297782536</v>
      </c>
      <c r="M477" s="4">
        <v>668</v>
      </c>
      <c r="N477" s="16">
        <v>43808</v>
      </c>
    </row>
    <row r="478" spans="1:14" x14ac:dyDescent="0.3">
      <c r="A478" s="15" t="s">
        <v>24</v>
      </c>
      <c r="B478" s="1">
        <v>53018595.091080762</v>
      </c>
      <c r="C478" s="1" t="s">
        <v>66</v>
      </c>
      <c r="D478" s="1">
        <v>6666</v>
      </c>
      <c r="E478" s="1" t="s">
        <v>20</v>
      </c>
      <c r="F478" s="1"/>
      <c r="G478" s="1"/>
      <c r="H478" s="1"/>
      <c r="I478" s="1"/>
      <c r="J478" s="1" t="s">
        <v>37</v>
      </c>
      <c r="K478" s="1" t="s">
        <v>19</v>
      </c>
      <c r="L478" s="1">
        <v>1000.9207856536218</v>
      </c>
      <c r="M478" s="4">
        <v>1643</v>
      </c>
      <c r="N478" s="16">
        <v>43809</v>
      </c>
    </row>
    <row r="479" spans="1:14" x14ac:dyDescent="0.3">
      <c r="A479" s="15" t="s">
        <v>24</v>
      </c>
      <c r="B479" s="1">
        <v>37369546.941156961</v>
      </c>
      <c r="C479" s="1" t="s">
        <v>66</v>
      </c>
      <c r="D479" s="1">
        <v>6666</v>
      </c>
      <c r="E479" s="1" t="s">
        <v>20</v>
      </c>
      <c r="F479" s="1"/>
      <c r="G479" s="1"/>
      <c r="H479" s="1"/>
      <c r="I479" s="1"/>
      <c r="J479" s="1" t="s">
        <v>37</v>
      </c>
      <c r="K479" s="1" t="s">
        <v>19</v>
      </c>
      <c r="L479" s="1">
        <v>701.49824588711658</v>
      </c>
      <c r="M479" s="4">
        <v>3062</v>
      </c>
      <c r="N479" s="16">
        <v>43810</v>
      </c>
    </row>
    <row r="480" spans="1:14" x14ac:dyDescent="0.3">
      <c r="A480" s="15" t="s">
        <v>24</v>
      </c>
      <c r="B480" s="1">
        <v>557226010.74138558</v>
      </c>
      <c r="C480" s="1" t="s">
        <v>66</v>
      </c>
      <c r="D480" s="1">
        <v>6666</v>
      </c>
      <c r="E480" s="1" t="s">
        <v>20</v>
      </c>
      <c r="F480" s="1"/>
      <c r="G480" s="1"/>
      <c r="H480" s="1"/>
      <c r="I480" s="1"/>
      <c r="J480" s="1" t="s">
        <v>37</v>
      </c>
      <c r="K480" s="1" t="s">
        <v>19</v>
      </c>
      <c r="L480" s="1">
        <v>1000.5817288357991</v>
      </c>
      <c r="M480" s="4">
        <v>8637</v>
      </c>
      <c r="N480" s="16">
        <v>43811</v>
      </c>
    </row>
    <row r="481" spans="1:14" x14ac:dyDescent="0.3">
      <c r="A481" s="15" t="s">
        <v>24</v>
      </c>
      <c r="B481" s="1">
        <v>1097952316.1492863</v>
      </c>
      <c r="C481" s="1" t="s">
        <v>42</v>
      </c>
      <c r="D481" s="1">
        <v>6666</v>
      </c>
      <c r="E481" s="1" t="s">
        <v>20</v>
      </c>
      <c r="F481" s="1"/>
      <c r="G481" s="1"/>
      <c r="H481" s="1" t="s">
        <v>53</v>
      </c>
      <c r="I481" s="1"/>
      <c r="J481" s="1" t="s">
        <v>37</v>
      </c>
      <c r="K481" s="1" t="s">
        <v>28</v>
      </c>
      <c r="L481" s="1">
        <v>1176.0397430222595</v>
      </c>
      <c r="M481" s="4">
        <v>11968</v>
      </c>
      <c r="N481" s="16">
        <v>43812</v>
      </c>
    </row>
    <row r="482" spans="1:14" x14ac:dyDescent="0.3">
      <c r="A482" s="15" t="s">
        <v>24</v>
      </c>
      <c r="B482" s="1">
        <v>904131858.09770346</v>
      </c>
      <c r="C482" s="1" t="s">
        <v>48</v>
      </c>
      <c r="D482" s="1">
        <v>6666</v>
      </c>
      <c r="E482" s="1" t="s">
        <v>20</v>
      </c>
      <c r="F482" s="1"/>
      <c r="G482" s="1"/>
      <c r="H482" s="1"/>
      <c r="I482" s="1"/>
      <c r="J482" s="1" t="s">
        <v>37</v>
      </c>
      <c r="K482" s="1" t="s">
        <v>28</v>
      </c>
      <c r="L482" s="1">
        <v>51841.047440937626</v>
      </c>
      <c r="M482" s="4"/>
      <c r="N482" s="16">
        <v>43813</v>
      </c>
    </row>
    <row r="483" spans="1:14" x14ac:dyDescent="0.3">
      <c r="A483" s="15" t="s">
        <v>24</v>
      </c>
      <c r="B483" s="1">
        <v>1268271955.9454885</v>
      </c>
      <c r="C483" s="1" t="s">
        <v>48</v>
      </c>
      <c r="D483" s="1">
        <v>6666</v>
      </c>
      <c r="E483" s="1" t="s">
        <v>20</v>
      </c>
      <c r="F483" s="1"/>
      <c r="G483" s="1"/>
      <c r="H483" s="1"/>
      <c r="I483" s="1"/>
      <c r="J483" s="1" t="s">
        <v>37</v>
      </c>
      <c r="K483" s="1" t="s">
        <v>28</v>
      </c>
      <c r="L483" s="1">
        <v>9000.8172679444469</v>
      </c>
      <c r="M483" s="4">
        <v>120281</v>
      </c>
      <c r="N483" s="16">
        <v>43814</v>
      </c>
    </row>
    <row r="484" spans="1:14" x14ac:dyDescent="0.3">
      <c r="A484" s="15" t="s">
        <v>24</v>
      </c>
      <c r="B484" s="1">
        <v>1268271955.9454885</v>
      </c>
      <c r="C484" s="1" t="s">
        <v>48</v>
      </c>
      <c r="D484" s="1">
        <v>6666</v>
      </c>
      <c r="E484" s="1" t="s">
        <v>20</v>
      </c>
      <c r="F484" s="1"/>
      <c r="G484" s="1"/>
      <c r="H484" s="1"/>
      <c r="I484" s="1"/>
      <c r="J484" s="1" t="s">
        <v>37</v>
      </c>
      <c r="K484" s="1" t="s">
        <v>28</v>
      </c>
      <c r="L484" s="1">
        <v>6000.7218198218297</v>
      </c>
      <c r="M484" s="4">
        <v>139675</v>
      </c>
      <c r="N484" s="16">
        <v>43815</v>
      </c>
    </row>
    <row r="485" spans="1:14" x14ac:dyDescent="0.3">
      <c r="A485" s="15" t="s">
        <v>24</v>
      </c>
      <c r="B485" s="1">
        <v>1268271955.9454885</v>
      </c>
      <c r="C485" s="1" t="s">
        <v>48</v>
      </c>
      <c r="D485" s="1">
        <v>6666</v>
      </c>
      <c r="E485" s="1" t="s">
        <v>20</v>
      </c>
      <c r="F485" s="1"/>
      <c r="G485" s="1"/>
      <c r="H485" s="1"/>
      <c r="I485" s="1"/>
      <c r="J485" s="1" t="s">
        <v>37</v>
      </c>
      <c r="K485" s="1" t="s">
        <v>28</v>
      </c>
      <c r="L485" s="1">
        <v>9001.0241042133584</v>
      </c>
      <c r="M485" s="4">
        <v>150797</v>
      </c>
      <c r="N485" s="16">
        <v>43816</v>
      </c>
    </row>
    <row r="486" spans="1:14" x14ac:dyDescent="0.3">
      <c r="A486" s="15" t="s">
        <v>24</v>
      </c>
      <c r="B486" s="1">
        <v>1008502700.3396019</v>
      </c>
      <c r="C486" s="1" t="s">
        <v>48</v>
      </c>
      <c r="D486" s="1">
        <v>6666</v>
      </c>
      <c r="E486" s="1" t="s">
        <v>20</v>
      </c>
      <c r="F486" s="1"/>
      <c r="G486" s="1"/>
      <c r="H486" s="1"/>
      <c r="I486" s="1"/>
      <c r="J486" s="1" t="s">
        <v>37</v>
      </c>
      <c r="K486" s="1" t="s">
        <v>28</v>
      </c>
      <c r="L486" s="1">
        <v>260.9462463074899</v>
      </c>
      <c r="M486" s="4">
        <v>2293537</v>
      </c>
      <c r="N486" s="16">
        <v>43817</v>
      </c>
    </row>
    <row r="487" spans="1:14" x14ac:dyDescent="0.3">
      <c r="A487" s="15" t="s">
        <v>24</v>
      </c>
      <c r="B487" s="1">
        <v>481867916.36989784</v>
      </c>
      <c r="C487" s="1" t="s">
        <v>48</v>
      </c>
      <c r="D487" s="1">
        <v>6666</v>
      </c>
      <c r="E487" s="1" t="s">
        <v>39</v>
      </c>
      <c r="F487" s="1"/>
      <c r="G487" s="1"/>
      <c r="H487" s="1"/>
      <c r="I487" s="1"/>
      <c r="J487" s="1" t="s">
        <v>37</v>
      </c>
      <c r="K487" s="1" t="s">
        <v>19</v>
      </c>
      <c r="L487" s="1">
        <v>171.22830401609505</v>
      </c>
      <c r="M487" s="4">
        <v>307</v>
      </c>
      <c r="N487" s="16">
        <v>43818</v>
      </c>
    </row>
    <row r="488" spans="1:14" x14ac:dyDescent="0.3">
      <c r="A488" s="15" t="s">
        <v>24</v>
      </c>
      <c r="B488" s="1">
        <v>155360921.34924382</v>
      </c>
      <c r="C488" s="1" t="s">
        <v>48</v>
      </c>
      <c r="D488" s="1">
        <v>6666</v>
      </c>
      <c r="E488" s="1" t="s">
        <v>20</v>
      </c>
      <c r="F488" s="1"/>
      <c r="G488" s="1"/>
      <c r="H488" s="1"/>
      <c r="I488" s="1"/>
      <c r="J488" s="1" t="s">
        <v>37</v>
      </c>
      <c r="K488" s="1" t="s">
        <v>19</v>
      </c>
      <c r="L488" s="1">
        <v>18.696747140472556</v>
      </c>
      <c r="M488" s="4">
        <v>1466148027</v>
      </c>
      <c r="N488" s="16">
        <v>43819</v>
      </c>
    </row>
    <row r="489" spans="1:14" x14ac:dyDescent="0.3">
      <c r="A489" s="15" t="s">
        <v>24</v>
      </c>
      <c r="B489" s="1">
        <v>607063791.01003015</v>
      </c>
      <c r="C489" s="1" t="s">
        <v>48</v>
      </c>
      <c r="D489" s="1">
        <v>6666</v>
      </c>
      <c r="E489" s="1" t="s">
        <v>20</v>
      </c>
      <c r="F489" s="1"/>
      <c r="G489" s="1"/>
      <c r="H489" s="1"/>
      <c r="I489" s="1"/>
      <c r="J489" s="1" t="s">
        <v>37</v>
      </c>
      <c r="K489" s="1" t="s">
        <v>19</v>
      </c>
      <c r="L489" s="1">
        <v>711.84662774042079</v>
      </c>
      <c r="M489" s="4">
        <v>2258018888</v>
      </c>
      <c r="N489" s="16">
        <v>43820</v>
      </c>
    </row>
    <row r="490" spans="1:14" x14ac:dyDescent="0.3">
      <c r="A490" s="15" t="s">
        <v>24</v>
      </c>
      <c r="B490" s="1">
        <v>629512443.56497097</v>
      </c>
      <c r="C490" s="1" t="s">
        <v>48</v>
      </c>
      <c r="D490" s="1">
        <v>6666</v>
      </c>
      <c r="E490" s="1" t="s">
        <v>20</v>
      </c>
      <c r="F490" s="1"/>
      <c r="G490" s="1"/>
      <c r="H490" s="1"/>
      <c r="I490" s="1"/>
      <c r="J490" s="1" t="s">
        <v>37</v>
      </c>
      <c r="K490" s="1" t="s">
        <v>19</v>
      </c>
      <c r="L490" s="1">
        <v>367.72751951303002</v>
      </c>
      <c r="M490" s="4">
        <v>3209304197</v>
      </c>
      <c r="N490" s="16">
        <v>43821</v>
      </c>
    </row>
    <row r="491" spans="1:14" x14ac:dyDescent="0.3">
      <c r="A491" s="15" t="s">
        <v>24</v>
      </c>
      <c r="B491" s="1">
        <v>836795720.13568377</v>
      </c>
      <c r="C491" s="1" t="s">
        <v>48</v>
      </c>
      <c r="D491" s="1">
        <v>6666</v>
      </c>
      <c r="E491" s="1" t="s">
        <v>16</v>
      </c>
      <c r="F491" s="1"/>
      <c r="G491" s="1"/>
      <c r="H491" s="1"/>
      <c r="I491" s="1"/>
      <c r="J491" s="1" t="s">
        <v>37</v>
      </c>
      <c r="K491" s="1" t="s">
        <v>28</v>
      </c>
      <c r="L491" s="1">
        <v>409.6276270323433</v>
      </c>
      <c r="M491" s="4">
        <v>4610183384</v>
      </c>
      <c r="N491" s="16">
        <v>43822</v>
      </c>
    </row>
    <row r="492" spans="1:14" x14ac:dyDescent="0.3">
      <c r="A492" s="15" t="s">
        <v>24</v>
      </c>
      <c r="B492" s="1">
        <v>385338479.0841589</v>
      </c>
      <c r="C492" s="1" t="s">
        <v>43</v>
      </c>
      <c r="D492" s="1">
        <v>7777</v>
      </c>
      <c r="E492" s="1" t="s">
        <v>20</v>
      </c>
      <c r="F492" s="1"/>
      <c r="G492" s="1"/>
      <c r="H492" s="1"/>
      <c r="I492" s="1"/>
      <c r="J492" s="1" t="s">
        <v>51</v>
      </c>
      <c r="K492" s="1" t="s">
        <v>19</v>
      </c>
      <c r="L492" s="1">
        <v>2398.3218442938964</v>
      </c>
      <c r="M492" s="4">
        <v>6132262</v>
      </c>
      <c r="N492" s="16">
        <v>43555</v>
      </c>
    </row>
    <row r="493" spans="1:14" x14ac:dyDescent="0.3">
      <c r="A493" s="15" t="s">
        <v>24</v>
      </c>
      <c r="B493" s="1">
        <v>1307861184.359865</v>
      </c>
      <c r="C493" s="1" t="s">
        <v>52</v>
      </c>
      <c r="D493" s="1">
        <v>7777</v>
      </c>
      <c r="E493" s="1" t="s">
        <v>20</v>
      </c>
      <c r="F493" s="1"/>
      <c r="G493" s="1"/>
      <c r="H493" s="1"/>
      <c r="I493" s="1"/>
      <c r="J493" s="1" t="s">
        <v>37</v>
      </c>
      <c r="K493" s="1" t="s">
        <v>28</v>
      </c>
      <c r="L493" s="1">
        <v>183.49349035790357</v>
      </c>
      <c r="M493" s="4">
        <v>646443</v>
      </c>
      <c r="N493" s="16">
        <v>43555</v>
      </c>
    </row>
    <row r="494" spans="1:14" x14ac:dyDescent="0.3">
      <c r="A494" s="15" t="s">
        <v>24</v>
      </c>
      <c r="B494" s="1">
        <v>408045646.57873386</v>
      </c>
      <c r="C494" s="1" t="s">
        <v>52</v>
      </c>
      <c r="D494" s="1">
        <v>7777</v>
      </c>
      <c r="E494" s="1" t="s">
        <v>20</v>
      </c>
      <c r="F494" s="1"/>
      <c r="G494" s="1"/>
      <c r="H494" s="1"/>
      <c r="I494" s="1"/>
      <c r="J494" s="1" t="s">
        <v>37</v>
      </c>
      <c r="K494" s="1" t="s">
        <v>19</v>
      </c>
      <c r="L494" s="1">
        <v>182.21174679750212</v>
      </c>
      <c r="M494" s="4">
        <v>13629368</v>
      </c>
      <c r="N494" s="16">
        <v>43555</v>
      </c>
    </row>
    <row r="495" spans="1:14" x14ac:dyDescent="0.3">
      <c r="A495" s="15" t="s">
        <v>24</v>
      </c>
      <c r="B495" s="1">
        <v>721466555.27283871</v>
      </c>
      <c r="C495" s="1" t="s">
        <v>52</v>
      </c>
      <c r="D495" s="1">
        <v>7777</v>
      </c>
      <c r="E495" s="1" t="s">
        <v>20</v>
      </c>
      <c r="F495" s="1"/>
      <c r="G495" s="1"/>
      <c r="H495" s="1"/>
      <c r="I495" s="1"/>
      <c r="J495" s="1" t="s">
        <v>37</v>
      </c>
      <c r="K495" s="1" t="s">
        <v>28</v>
      </c>
      <c r="L495" s="1">
        <v>182.67143821946331</v>
      </c>
      <c r="M495" s="4">
        <v>21128548</v>
      </c>
      <c r="N495" s="16">
        <v>43555</v>
      </c>
    </row>
    <row r="496" spans="1:14" x14ac:dyDescent="0.3">
      <c r="A496" s="15" t="s">
        <v>24</v>
      </c>
      <c r="B496" s="1">
        <v>1171904241.9008851</v>
      </c>
      <c r="C496" s="1" t="s">
        <v>52</v>
      </c>
      <c r="D496" s="1">
        <v>7777</v>
      </c>
      <c r="E496" s="1" t="s">
        <v>20</v>
      </c>
      <c r="F496" s="1"/>
      <c r="G496" s="1"/>
      <c r="H496" s="1"/>
      <c r="I496" s="1"/>
      <c r="J496" s="1" t="s">
        <v>37</v>
      </c>
      <c r="K496" s="1" t="s">
        <v>28</v>
      </c>
      <c r="L496" s="1">
        <v>183.31289282149248</v>
      </c>
      <c r="M496" s="4">
        <v>23607852</v>
      </c>
      <c r="N496" s="16">
        <v>43555</v>
      </c>
    </row>
    <row r="497" spans="1:14" x14ac:dyDescent="0.3">
      <c r="A497" s="15" t="s">
        <v>24</v>
      </c>
      <c r="B497" s="1">
        <v>446540210.5320105</v>
      </c>
      <c r="C497" s="1" t="s">
        <v>52</v>
      </c>
      <c r="D497" s="1">
        <v>7777</v>
      </c>
      <c r="E497" s="1" t="s">
        <v>20</v>
      </c>
      <c r="F497" s="1"/>
      <c r="G497" s="1"/>
      <c r="H497" s="1"/>
      <c r="I497" s="1"/>
      <c r="J497" s="1" t="s">
        <v>37</v>
      </c>
      <c r="K497" s="1" t="s">
        <v>19</v>
      </c>
      <c r="L497" s="1">
        <v>182.60767481472354</v>
      </c>
      <c r="M497" s="4">
        <v>23828472</v>
      </c>
      <c r="N497" s="16">
        <v>43524</v>
      </c>
    </row>
    <row r="498" spans="1:14" x14ac:dyDescent="0.3">
      <c r="A498" s="15" t="s">
        <v>24</v>
      </c>
      <c r="B498" s="1">
        <v>563846281.75479484</v>
      </c>
      <c r="C498" s="1" t="s">
        <v>52</v>
      </c>
      <c r="D498" s="1">
        <v>7777</v>
      </c>
      <c r="E498" s="1" t="s">
        <v>20</v>
      </c>
      <c r="F498" s="1"/>
      <c r="G498" s="1"/>
      <c r="H498" s="1"/>
      <c r="I498" s="1"/>
      <c r="J498" s="1" t="s">
        <v>37</v>
      </c>
      <c r="K498" s="1" t="s">
        <v>19</v>
      </c>
      <c r="L498" s="1">
        <v>182.50880871551115</v>
      </c>
      <c r="M498" s="4">
        <v>36833558</v>
      </c>
      <c r="N498" s="16">
        <v>43524</v>
      </c>
    </row>
    <row r="499" spans="1:14" x14ac:dyDescent="0.3">
      <c r="A499" s="15" t="s">
        <v>24</v>
      </c>
      <c r="B499" s="1">
        <v>753918762.21293163</v>
      </c>
      <c r="C499" s="1" t="s">
        <v>52</v>
      </c>
      <c r="D499" s="1">
        <v>7777</v>
      </c>
      <c r="E499" s="1" t="s">
        <v>20</v>
      </c>
      <c r="F499" s="1"/>
      <c r="G499" s="1"/>
      <c r="H499" s="1"/>
      <c r="I499" s="1"/>
      <c r="J499" s="1" t="s">
        <v>37</v>
      </c>
      <c r="K499" s="1" t="s">
        <v>28</v>
      </c>
      <c r="L499" s="1">
        <v>182.13759502710843</v>
      </c>
      <c r="M499" s="4">
        <v>38694589</v>
      </c>
      <c r="N499" s="16">
        <v>43524</v>
      </c>
    </row>
    <row r="500" spans="1:14" x14ac:dyDescent="0.3">
      <c r="A500" s="15" t="s">
        <v>24</v>
      </c>
      <c r="B500" s="1">
        <v>823142705.58891535</v>
      </c>
      <c r="C500" s="1" t="s">
        <v>52</v>
      </c>
      <c r="D500" s="1">
        <v>6666</v>
      </c>
      <c r="E500" s="1" t="s">
        <v>16</v>
      </c>
      <c r="F500" s="1"/>
      <c r="G500" s="1"/>
      <c r="H500" s="1"/>
      <c r="I500" s="1"/>
      <c r="J500" s="1" t="s">
        <v>37</v>
      </c>
      <c r="K500" s="1" t="s">
        <v>28</v>
      </c>
      <c r="L500" s="1">
        <v>184.22011999290996</v>
      </c>
      <c r="M500" s="4">
        <v>39640534</v>
      </c>
      <c r="N500" s="16">
        <v>43555</v>
      </c>
    </row>
    <row r="501" spans="1:14" x14ac:dyDescent="0.3">
      <c r="A501" s="15" t="s">
        <v>24</v>
      </c>
      <c r="B501" s="1">
        <v>391646269.80423898</v>
      </c>
      <c r="C501" s="1" t="s">
        <v>52</v>
      </c>
      <c r="D501" s="1">
        <v>7777</v>
      </c>
      <c r="E501" s="1" t="s">
        <v>20</v>
      </c>
      <c r="F501" s="1"/>
      <c r="G501" s="1"/>
      <c r="H501" s="1"/>
      <c r="I501" s="1"/>
      <c r="J501" s="1" t="s">
        <v>37</v>
      </c>
      <c r="K501" s="1" t="s">
        <v>19</v>
      </c>
      <c r="L501" s="1">
        <v>182.95745684196802</v>
      </c>
      <c r="M501" s="4">
        <v>53901086</v>
      </c>
      <c r="N501" s="16">
        <v>43555</v>
      </c>
    </row>
    <row r="502" spans="1:14" x14ac:dyDescent="0.3">
      <c r="A502" s="15" t="s">
        <v>24</v>
      </c>
      <c r="B502" s="1">
        <v>291737279.65629107</v>
      </c>
      <c r="C502" s="1" t="s">
        <v>52</v>
      </c>
      <c r="D502" s="1">
        <v>7777</v>
      </c>
      <c r="E502" s="1" t="s">
        <v>20</v>
      </c>
      <c r="F502" s="1"/>
      <c r="G502" s="1"/>
      <c r="H502" s="1"/>
      <c r="I502" s="1"/>
      <c r="J502" s="1" t="s">
        <v>37</v>
      </c>
      <c r="K502" s="1" t="s">
        <v>19</v>
      </c>
      <c r="L502" s="1">
        <v>182.22739005343468</v>
      </c>
      <c r="M502" s="4">
        <v>56504298</v>
      </c>
      <c r="N502" s="16">
        <v>43555</v>
      </c>
    </row>
    <row r="503" spans="1:14" x14ac:dyDescent="0.3">
      <c r="A503" s="15" t="s">
        <v>24</v>
      </c>
      <c r="B503" s="1">
        <v>107297034.22324869</v>
      </c>
      <c r="C503" s="1" t="s">
        <v>52</v>
      </c>
      <c r="D503" s="1">
        <v>7777</v>
      </c>
      <c r="E503" s="1" t="s">
        <v>20</v>
      </c>
      <c r="F503" s="1"/>
      <c r="G503" s="1"/>
      <c r="H503" s="1"/>
      <c r="I503" s="1"/>
      <c r="J503" s="1" t="s">
        <v>37</v>
      </c>
      <c r="K503" s="1" t="s">
        <v>19</v>
      </c>
      <c r="L503" s="1">
        <v>182.61500524833221</v>
      </c>
      <c r="M503" s="4">
        <v>59800603</v>
      </c>
      <c r="N503" s="16">
        <v>43555</v>
      </c>
    </row>
    <row r="504" spans="1:14" x14ac:dyDescent="0.3">
      <c r="A504" s="15" t="s">
        <v>24</v>
      </c>
      <c r="B504" s="1">
        <v>227870236.6668559</v>
      </c>
      <c r="C504" s="1" t="s">
        <v>52</v>
      </c>
      <c r="D504" s="1">
        <v>7777</v>
      </c>
      <c r="E504" s="1" t="s">
        <v>20</v>
      </c>
      <c r="F504" s="1"/>
      <c r="G504" s="1"/>
      <c r="H504" s="1"/>
      <c r="I504" s="1"/>
      <c r="J504" s="1" t="s">
        <v>37</v>
      </c>
      <c r="K504" s="1" t="s">
        <v>19</v>
      </c>
      <c r="L504" s="1">
        <v>182.49721650370233</v>
      </c>
      <c r="M504" s="4">
        <v>85199643</v>
      </c>
      <c r="N504" s="16">
        <v>43555</v>
      </c>
    </row>
    <row r="505" spans="1:14" x14ac:dyDescent="0.3">
      <c r="A505" s="15" t="s">
        <v>24</v>
      </c>
      <c r="B505" s="1">
        <v>1144709735.6274266</v>
      </c>
      <c r="C505" s="1" t="s">
        <v>52</v>
      </c>
      <c r="D505" s="1">
        <v>7777</v>
      </c>
      <c r="E505" s="1" t="s">
        <v>20</v>
      </c>
      <c r="F505" s="1"/>
      <c r="G505" s="1"/>
      <c r="H505" s="1"/>
      <c r="I505" s="1"/>
      <c r="J505" s="1" t="s">
        <v>37</v>
      </c>
      <c r="K505" s="1" t="s">
        <v>28</v>
      </c>
      <c r="L505" s="1">
        <v>184.12427893453281</v>
      </c>
      <c r="M505" s="4">
        <v>88478746</v>
      </c>
      <c r="N505" s="16">
        <v>43555</v>
      </c>
    </row>
    <row r="506" spans="1:14" x14ac:dyDescent="0.3">
      <c r="A506" s="15" t="s">
        <v>24</v>
      </c>
      <c r="B506" s="1">
        <v>972762481.81828356</v>
      </c>
      <c r="C506" s="1" t="s">
        <v>52</v>
      </c>
      <c r="D506" s="1">
        <v>7777</v>
      </c>
      <c r="E506" s="1" t="s">
        <v>20</v>
      </c>
      <c r="F506" s="1"/>
      <c r="G506" s="1"/>
      <c r="H506" s="1"/>
      <c r="I506" s="1"/>
      <c r="J506" s="1" t="s">
        <v>37</v>
      </c>
      <c r="K506" s="1" t="s">
        <v>28</v>
      </c>
      <c r="L506" s="1">
        <v>182.87710868760266</v>
      </c>
      <c r="M506" s="4">
        <v>89344843</v>
      </c>
      <c r="N506" s="16">
        <v>43555</v>
      </c>
    </row>
    <row r="507" spans="1:14" x14ac:dyDescent="0.3">
      <c r="A507" s="15" t="s">
        <v>24</v>
      </c>
      <c r="B507" s="1">
        <v>974901573.68230891</v>
      </c>
      <c r="C507" s="1" t="s">
        <v>52</v>
      </c>
      <c r="D507" s="1">
        <v>7777</v>
      </c>
      <c r="E507" s="1" t="s">
        <v>20</v>
      </c>
      <c r="F507" s="1"/>
      <c r="G507" s="1"/>
      <c r="H507" s="1"/>
      <c r="I507" s="1"/>
      <c r="J507" s="1" t="s">
        <v>37</v>
      </c>
      <c r="K507" s="1" t="s">
        <v>28</v>
      </c>
      <c r="L507" s="1">
        <v>182.96654309066082</v>
      </c>
      <c r="M507" s="4">
        <v>106244986</v>
      </c>
      <c r="N507" s="16">
        <v>43555</v>
      </c>
    </row>
    <row r="508" spans="1:14" x14ac:dyDescent="0.3">
      <c r="A508" s="15" t="s">
        <v>24</v>
      </c>
      <c r="B508" s="1">
        <v>285394088.82458931</v>
      </c>
      <c r="C508" s="1" t="s">
        <v>52</v>
      </c>
      <c r="D508" s="1">
        <v>7777</v>
      </c>
      <c r="E508" s="1" t="s">
        <v>20</v>
      </c>
      <c r="F508" s="1"/>
      <c r="G508" s="1"/>
      <c r="H508" s="1"/>
      <c r="I508" s="1"/>
      <c r="J508" s="1" t="s">
        <v>37</v>
      </c>
      <c r="K508" s="1" t="s">
        <v>19</v>
      </c>
      <c r="L508" s="1">
        <v>183.40918770653258</v>
      </c>
      <c r="M508" s="4">
        <v>113840607</v>
      </c>
      <c r="N508" s="16">
        <v>43524</v>
      </c>
    </row>
    <row r="509" spans="1:14" x14ac:dyDescent="0.3">
      <c r="A509" s="15" t="s">
        <v>24</v>
      </c>
      <c r="B509" s="1">
        <v>782744267.66147125</v>
      </c>
      <c r="C509" s="1" t="s">
        <v>52</v>
      </c>
      <c r="D509" s="1">
        <v>7777</v>
      </c>
      <c r="E509" s="1" t="s">
        <v>20</v>
      </c>
      <c r="F509" s="1"/>
      <c r="G509" s="1"/>
      <c r="H509" s="1"/>
      <c r="I509" s="1"/>
      <c r="J509" s="1" t="s">
        <v>37</v>
      </c>
      <c r="K509" s="1" t="s">
        <v>28</v>
      </c>
      <c r="L509" s="1">
        <v>183.38173823595272</v>
      </c>
      <c r="M509" s="4">
        <v>113932315</v>
      </c>
      <c r="N509" s="16">
        <v>43555</v>
      </c>
    </row>
    <row r="510" spans="1:14" x14ac:dyDescent="0.3">
      <c r="A510" s="15" t="s">
        <v>24</v>
      </c>
      <c r="B510" s="1">
        <v>1299089267.7617989</v>
      </c>
      <c r="C510" s="1" t="s">
        <v>52</v>
      </c>
      <c r="D510" s="1">
        <v>7777</v>
      </c>
      <c r="E510" s="1" t="s">
        <v>20</v>
      </c>
      <c r="F510" s="1"/>
      <c r="G510" s="1"/>
      <c r="H510" s="1"/>
      <c r="I510" s="1"/>
      <c r="J510" s="1" t="s">
        <v>37</v>
      </c>
      <c r="K510" s="1" t="s">
        <v>28</v>
      </c>
      <c r="L510" s="1">
        <v>204.26346726047723</v>
      </c>
      <c r="M510" s="4">
        <v>119998423</v>
      </c>
      <c r="N510" s="16">
        <v>43555</v>
      </c>
    </row>
    <row r="511" spans="1:14" x14ac:dyDescent="0.3">
      <c r="A511" s="15" t="s">
        <v>24</v>
      </c>
      <c r="B511" s="1">
        <v>118628363.45983237</v>
      </c>
      <c r="C511" s="1" t="s">
        <v>52</v>
      </c>
      <c r="D511" s="1">
        <v>7777</v>
      </c>
      <c r="E511" s="1" t="s">
        <v>20</v>
      </c>
      <c r="F511" s="1"/>
      <c r="G511" s="1"/>
      <c r="H511" s="1"/>
      <c r="I511" s="1"/>
      <c r="J511" s="1" t="s">
        <v>37</v>
      </c>
      <c r="K511" s="1" t="s">
        <v>19</v>
      </c>
      <c r="L511" s="1">
        <v>182.39588861561259</v>
      </c>
      <c r="M511" s="4">
        <v>120066488</v>
      </c>
      <c r="N511" s="16">
        <v>43555</v>
      </c>
    </row>
    <row r="512" spans="1:14" x14ac:dyDescent="0.3">
      <c r="A512" s="15" t="s">
        <v>24</v>
      </c>
      <c r="B512" s="1">
        <v>331765413.69455349</v>
      </c>
      <c r="C512" s="1" t="s">
        <v>52</v>
      </c>
      <c r="D512" s="1">
        <v>7777</v>
      </c>
      <c r="E512" s="1" t="s">
        <v>20</v>
      </c>
      <c r="F512" s="1"/>
      <c r="G512" s="1"/>
      <c r="H512" s="1"/>
      <c r="I512" s="1"/>
      <c r="J512" s="1" t="s">
        <v>37</v>
      </c>
      <c r="K512" s="1" t="s">
        <v>19</v>
      </c>
      <c r="L512" s="1">
        <v>182.83835723151913</v>
      </c>
      <c r="M512" s="4">
        <v>125295964</v>
      </c>
      <c r="N512" s="16">
        <v>43555</v>
      </c>
    </row>
    <row r="513" spans="1:14" x14ac:dyDescent="0.3">
      <c r="A513" s="15" t="s">
        <v>24</v>
      </c>
      <c r="B513" s="1">
        <v>794368103.84979963</v>
      </c>
      <c r="C513" s="1" t="s">
        <v>52</v>
      </c>
      <c r="D513" s="1">
        <v>7777</v>
      </c>
      <c r="E513" s="1" t="s">
        <v>20</v>
      </c>
      <c r="F513" s="1"/>
      <c r="G513" s="1"/>
      <c r="H513" s="1"/>
      <c r="I513" s="1"/>
      <c r="J513" s="1" t="s">
        <v>37</v>
      </c>
      <c r="K513" s="1" t="s">
        <v>28</v>
      </c>
      <c r="L513" s="1">
        <v>185.0866457155694</v>
      </c>
      <c r="M513" s="4">
        <v>126887038</v>
      </c>
      <c r="N513" s="16">
        <v>43555</v>
      </c>
    </row>
    <row r="514" spans="1:14" x14ac:dyDescent="0.3">
      <c r="A514" s="15" t="s">
        <v>24</v>
      </c>
      <c r="B514" s="1">
        <v>1023701839.9626511</v>
      </c>
      <c r="C514" s="1" t="s">
        <v>52</v>
      </c>
      <c r="D514" s="1">
        <v>7777</v>
      </c>
      <c r="E514" s="1" t="s">
        <v>20</v>
      </c>
      <c r="F514" s="1"/>
      <c r="G514" s="1"/>
      <c r="H514" s="1"/>
      <c r="I514" s="1"/>
      <c r="J514" s="1" t="s">
        <v>37</v>
      </c>
      <c r="K514" s="1" t="s">
        <v>28</v>
      </c>
      <c r="L514" s="1">
        <v>182.3470597259481</v>
      </c>
      <c r="M514" s="4">
        <v>135866780</v>
      </c>
      <c r="N514" s="16">
        <v>43555</v>
      </c>
    </row>
    <row r="515" spans="1:14" x14ac:dyDescent="0.3">
      <c r="A515" s="15" t="s">
        <v>24</v>
      </c>
      <c r="B515" s="1">
        <v>1067391213.0814868</v>
      </c>
      <c r="C515" s="1" t="s">
        <v>52</v>
      </c>
      <c r="D515" s="1">
        <v>7777</v>
      </c>
      <c r="E515" s="1" t="s">
        <v>20</v>
      </c>
      <c r="F515" s="1"/>
      <c r="G515" s="1"/>
      <c r="H515" s="1"/>
      <c r="I515" s="1"/>
      <c r="J515" s="1" t="s">
        <v>37</v>
      </c>
      <c r="K515" s="1" t="s">
        <v>28</v>
      </c>
      <c r="L515" s="1">
        <v>182.86021615572042</v>
      </c>
      <c r="M515" s="4">
        <v>156480851</v>
      </c>
      <c r="N515" s="16">
        <v>43555</v>
      </c>
    </row>
    <row r="516" spans="1:14" x14ac:dyDescent="0.3">
      <c r="A516" s="15" t="s">
        <v>24</v>
      </c>
      <c r="B516" s="1">
        <v>301692363.85360706</v>
      </c>
      <c r="C516" s="1" t="s">
        <v>52</v>
      </c>
      <c r="D516" s="1">
        <v>7777</v>
      </c>
      <c r="E516" s="1" t="s">
        <v>16</v>
      </c>
      <c r="F516" s="1"/>
      <c r="G516" s="1"/>
      <c r="H516" s="1"/>
      <c r="I516" s="1"/>
      <c r="J516" s="1" t="s">
        <v>37</v>
      </c>
      <c r="K516" s="1" t="s">
        <v>19</v>
      </c>
      <c r="L516" s="1">
        <v>183.25910959023176</v>
      </c>
      <c r="M516" s="4">
        <v>165258860</v>
      </c>
      <c r="N516" s="16">
        <v>43524</v>
      </c>
    </row>
    <row r="517" spans="1:14" x14ac:dyDescent="0.3">
      <c r="A517" s="15" t="s">
        <v>24</v>
      </c>
      <c r="B517" s="1">
        <v>897804138.41574931</v>
      </c>
      <c r="C517" s="1" t="s">
        <v>52</v>
      </c>
      <c r="D517" s="1">
        <v>7777</v>
      </c>
      <c r="E517" s="1" t="s">
        <v>20</v>
      </c>
      <c r="F517" s="1"/>
      <c r="G517" s="1"/>
      <c r="H517" s="1"/>
      <c r="I517" s="1"/>
      <c r="J517" s="1" t="s">
        <v>37</v>
      </c>
      <c r="K517" s="1" t="s">
        <v>28</v>
      </c>
      <c r="L517" s="1">
        <v>182.89839916548843</v>
      </c>
      <c r="M517" s="4">
        <v>172472875</v>
      </c>
      <c r="N517" s="16">
        <v>43555</v>
      </c>
    </row>
    <row r="518" spans="1:14" x14ac:dyDescent="0.3">
      <c r="A518" s="15" t="s">
        <v>24</v>
      </c>
      <c r="B518" s="1">
        <v>703491331.89491129</v>
      </c>
      <c r="C518" s="1" t="s">
        <v>52</v>
      </c>
      <c r="D518" s="1">
        <v>7777</v>
      </c>
      <c r="E518" s="1" t="s">
        <v>20</v>
      </c>
      <c r="F518" s="1"/>
      <c r="G518" s="1"/>
      <c r="H518" s="1"/>
      <c r="I518" s="1"/>
      <c r="J518" s="1" t="s">
        <v>37</v>
      </c>
      <c r="K518" s="1" t="s">
        <v>28</v>
      </c>
      <c r="L518" s="1">
        <v>183.52253914691508</v>
      </c>
      <c r="M518" s="4">
        <v>179354816</v>
      </c>
      <c r="N518" s="16">
        <v>43524</v>
      </c>
    </row>
    <row r="519" spans="1:14" x14ac:dyDescent="0.3">
      <c r="A519" s="15" t="s">
        <v>24</v>
      </c>
      <c r="B519" s="1">
        <v>420968747.7479912</v>
      </c>
      <c r="C519" s="1" t="s">
        <v>52</v>
      </c>
      <c r="D519" s="1">
        <v>7777</v>
      </c>
      <c r="E519" s="1" t="s">
        <v>20</v>
      </c>
      <c r="F519" s="1"/>
      <c r="G519" s="1"/>
      <c r="H519" s="1"/>
      <c r="I519" s="1"/>
      <c r="J519" s="1" t="s">
        <v>37</v>
      </c>
      <c r="K519" s="1" t="s">
        <v>19</v>
      </c>
      <c r="L519" s="1">
        <v>183.27768349053559</v>
      </c>
      <c r="M519" s="4">
        <v>187007844</v>
      </c>
      <c r="N519" s="16">
        <v>43555</v>
      </c>
    </row>
    <row r="520" spans="1:14" x14ac:dyDescent="0.3">
      <c r="A520" s="15" t="s">
        <v>24</v>
      </c>
      <c r="B520" s="1">
        <v>384401370.04063964</v>
      </c>
      <c r="C520" s="1" t="s">
        <v>52</v>
      </c>
      <c r="D520" s="1">
        <v>7777</v>
      </c>
      <c r="E520" s="1" t="s">
        <v>20</v>
      </c>
      <c r="F520" s="1"/>
      <c r="G520" s="1"/>
      <c r="H520" s="1"/>
      <c r="I520" s="1"/>
      <c r="J520" s="1" t="s">
        <v>37</v>
      </c>
      <c r="K520" s="1" t="s">
        <v>19</v>
      </c>
      <c r="L520" s="1">
        <v>182.73124848107364</v>
      </c>
      <c r="M520" s="4">
        <v>191870264</v>
      </c>
      <c r="N520" s="16">
        <v>43524</v>
      </c>
    </row>
    <row r="521" spans="1:14" x14ac:dyDescent="0.3">
      <c r="A521" s="15" t="s">
        <v>24</v>
      </c>
      <c r="B521" s="1">
        <v>1103781434.8304901</v>
      </c>
      <c r="C521" s="1" t="s">
        <v>52</v>
      </c>
      <c r="D521" s="1">
        <v>7777</v>
      </c>
      <c r="E521" s="1" t="s">
        <v>20</v>
      </c>
      <c r="F521" s="1"/>
      <c r="G521" s="1"/>
      <c r="H521" s="1"/>
      <c r="I521" s="1"/>
      <c r="J521" s="1" t="s">
        <v>37</v>
      </c>
      <c r="K521" s="1" t="s">
        <v>28</v>
      </c>
      <c r="L521" s="1">
        <v>182.5600531549961</v>
      </c>
      <c r="M521" s="4">
        <v>197496937</v>
      </c>
      <c r="N521" s="16">
        <v>43524</v>
      </c>
    </row>
    <row r="522" spans="1:14" x14ac:dyDescent="0.3">
      <c r="A522" s="21" t="s">
        <v>24</v>
      </c>
      <c r="B522" s="22">
        <v>617340970.23284614</v>
      </c>
      <c r="C522" s="22" t="s">
        <v>52</v>
      </c>
      <c r="D522" s="22">
        <v>7777</v>
      </c>
      <c r="E522" s="22" t="s">
        <v>20</v>
      </c>
      <c r="F522" s="22"/>
      <c r="G522" s="22"/>
      <c r="H522" s="22"/>
      <c r="I522" s="22"/>
      <c r="J522" s="22" t="s">
        <v>37</v>
      </c>
      <c r="K522" s="22" t="s">
        <v>19</v>
      </c>
      <c r="L522" s="22">
        <v>183.69265465252465</v>
      </c>
      <c r="M522" s="23">
        <v>208426428</v>
      </c>
      <c r="N522" s="24">
        <v>43524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01AF-7997-4288-99DE-E85DDBBF33AF}">
  <dimension ref="A3:B5"/>
  <sheetViews>
    <sheetView workbookViewId="0">
      <selection activeCell="B12" sqref="B12"/>
    </sheetView>
  </sheetViews>
  <sheetFormatPr defaultRowHeight="14.4" x14ac:dyDescent="0.3"/>
  <cols>
    <col min="1" max="1" width="13.5546875" bestFit="1" customWidth="1"/>
    <col min="2" max="2" width="16.33203125" bestFit="1" customWidth="1"/>
    <col min="3" max="3" width="8.5546875" bestFit="1" customWidth="1"/>
    <col min="4" max="4" width="9.5546875" bestFit="1" customWidth="1"/>
    <col min="5" max="5" width="8.5546875" bestFit="1" customWidth="1"/>
    <col min="6" max="6" width="7.5546875" bestFit="1" customWidth="1"/>
    <col min="7" max="16" width="6.44140625" bestFit="1" customWidth="1"/>
    <col min="17" max="17" width="7.5546875" bestFit="1" customWidth="1"/>
    <col min="18" max="18" width="6.44140625" bestFit="1" customWidth="1"/>
    <col min="19" max="20" width="7.5546875" bestFit="1" customWidth="1"/>
    <col min="21" max="27" width="6.44140625" bestFit="1" customWidth="1"/>
    <col min="28" max="28" width="7.5546875" bestFit="1" customWidth="1"/>
    <col min="29" max="30" width="6.44140625" bestFit="1" customWidth="1"/>
    <col min="31" max="31" width="7.5546875" bestFit="1" customWidth="1"/>
    <col min="32" max="32" width="6.44140625" bestFit="1" customWidth="1"/>
    <col min="33" max="33" width="6.77734375" bestFit="1" customWidth="1"/>
    <col min="34" max="35" width="7.5546875" bestFit="1" customWidth="1"/>
    <col min="36" max="36" width="6.44140625" bestFit="1" customWidth="1"/>
    <col min="37" max="44" width="6.109375" bestFit="1" customWidth="1"/>
    <col min="45" max="45" width="5.77734375" bestFit="1" customWidth="1"/>
    <col min="46" max="46" width="7.5546875" bestFit="1" customWidth="1"/>
    <col min="47" max="47" width="6.109375" bestFit="1" customWidth="1"/>
    <col min="48" max="49" width="7.5546875" bestFit="1" customWidth="1"/>
    <col min="50" max="67" width="6.109375" bestFit="1" customWidth="1"/>
    <col min="68" max="98" width="6.77734375" bestFit="1" customWidth="1"/>
    <col min="99" max="99" width="7.5546875" bestFit="1" customWidth="1"/>
    <col min="100" max="126" width="6.5546875" bestFit="1" customWidth="1"/>
    <col min="127" max="127" width="7.5546875" bestFit="1" customWidth="1"/>
    <col min="128" max="128" width="6.5546875" bestFit="1" customWidth="1"/>
    <col min="129" max="129" width="6.44140625" bestFit="1" customWidth="1"/>
    <col min="130" max="130" width="8.5546875" bestFit="1" customWidth="1"/>
    <col min="131" max="133" width="6.44140625" bestFit="1" customWidth="1"/>
    <col min="134" max="134" width="6.77734375" bestFit="1" customWidth="1"/>
    <col min="135" max="143" width="6.44140625" bestFit="1" customWidth="1"/>
    <col min="144" max="144" width="6.77734375" bestFit="1" customWidth="1"/>
    <col min="145" max="146" width="6.44140625" bestFit="1" customWidth="1"/>
    <col min="147" max="147" width="7.5546875" bestFit="1" customWidth="1"/>
    <col min="148" max="151" width="6.44140625" bestFit="1" customWidth="1"/>
    <col min="152" max="152" width="8.21875" bestFit="1" customWidth="1"/>
    <col min="153" max="153" width="6.44140625" bestFit="1" customWidth="1"/>
    <col min="154" max="154" width="6.77734375" bestFit="1" customWidth="1"/>
    <col min="155" max="159" width="6.44140625" bestFit="1" customWidth="1"/>
    <col min="160" max="161" width="9.21875" bestFit="1" customWidth="1"/>
    <col min="162" max="162" width="7.5546875" bestFit="1" customWidth="1"/>
    <col min="163" max="163" width="8.5546875" bestFit="1" customWidth="1"/>
    <col min="164" max="171" width="6.88671875" bestFit="1" customWidth="1"/>
    <col min="172" max="172" width="7.5546875" bestFit="1" customWidth="1"/>
    <col min="173" max="175" width="9.5546875" bestFit="1" customWidth="1"/>
    <col min="176" max="176" width="8.5546875" bestFit="1" customWidth="1"/>
    <col min="177" max="183" width="6.88671875" bestFit="1" customWidth="1"/>
    <col min="184" max="186" width="8.5546875" bestFit="1" customWidth="1"/>
    <col min="187" max="187" width="7.5546875" bestFit="1" customWidth="1"/>
    <col min="188" max="188" width="8.5546875" bestFit="1" customWidth="1"/>
    <col min="189" max="189" width="6.88671875" bestFit="1" customWidth="1"/>
    <col min="190" max="192" width="9.21875" bestFit="1" customWidth="1"/>
    <col min="193" max="199" width="7.5546875" bestFit="1" customWidth="1"/>
    <col min="200" max="200" width="6.6640625" bestFit="1" customWidth="1"/>
    <col min="201" max="202" width="7.5546875" bestFit="1" customWidth="1"/>
    <col min="203" max="203" width="8.5546875" bestFit="1" customWidth="1"/>
    <col min="204" max="206" width="7.5546875" bestFit="1" customWidth="1"/>
    <col min="207" max="212" width="6.6640625" bestFit="1" customWidth="1"/>
    <col min="213" max="213" width="11.44140625" bestFit="1" customWidth="1"/>
    <col min="214" max="214" width="8.5546875" bestFit="1" customWidth="1"/>
    <col min="215" max="217" width="7.5546875" bestFit="1" customWidth="1"/>
    <col min="218" max="223" width="6.6640625" bestFit="1" customWidth="1"/>
    <col min="224" max="224" width="10.88671875" bestFit="1" customWidth="1"/>
    <col min="225" max="225" width="11.44140625" bestFit="1" customWidth="1"/>
  </cols>
  <sheetData>
    <row r="3" spans="1:2" x14ac:dyDescent="0.3">
      <c r="A3" s="30" t="s">
        <v>107</v>
      </c>
      <c r="B3" t="s">
        <v>106</v>
      </c>
    </row>
    <row r="4" spans="1:2" x14ac:dyDescent="0.3">
      <c r="A4" s="31">
        <v>3</v>
      </c>
      <c r="B4" s="29">
        <v>14665.250996446468</v>
      </c>
    </row>
    <row r="5" spans="1:2" x14ac:dyDescent="0.3">
      <c r="A5" s="31" t="s">
        <v>108</v>
      </c>
      <c r="B5" s="29">
        <v>14665.250996446468</v>
      </c>
    </row>
  </sheetData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2"/>
  <sheetViews>
    <sheetView workbookViewId="0">
      <selection activeCell="B5" sqref="B5"/>
    </sheetView>
  </sheetViews>
  <sheetFormatPr defaultRowHeight="14.4" x14ac:dyDescent="0.3"/>
  <cols>
    <col min="2" max="2" width="15.88671875" customWidth="1"/>
    <col min="3" max="3" width="47.88671875" customWidth="1"/>
    <col min="6" max="6" width="14.88671875" bestFit="1" customWidth="1"/>
    <col min="7" max="7" width="14.88671875" customWidth="1"/>
    <col min="12" max="12" width="10.33203125" customWidth="1"/>
    <col min="15" max="15" width="13.44140625" style="3" customWidth="1"/>
    <col min="16" max="16" width="13.21875" style="2" customWidth="1"/>
  </cols>
  <sheetData>
    <row r="1" spans="1:19" x14ac:dyDescent="0.3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101</v>
      </c>
      <c r="G1" s="18" t="s">
        <v>102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9" t="s">
        <v>12</v>
      </c>
      <c r="P1" s="20" t="s">
        <v>13</v>
      </c>
      <c r="Q1" s="18" t="s">
        <v>103</v>
      </c>
      <c r="R1" s="18" t="s">
        <v>104</v>
      </c>
      <c r="S1" s="18" t="s">
        <v>105</v>
      </c>
    </row>
    <row r="2" spans="1:19" x14ac:dyDescent="0.3">
      <c r="A2" s="15" t="s">
        <v>14</v>
      </c>
      <c r="B2" s="1">
        <v>2807248.372317363</v>
      </c>
      <c r="C2" s="1" t="s">
        <v>15</v>
      </c>
      <c r="D2" s="1">
        <v>6610</v>
      </c>
      <c r="E2" s="1" t="s">
        <v>16</v>
      </c>
      <c r="F2" s="1" t="str">
        <f>VLOOKUP(Tbl_Transaktion[[#This Row],[Ansvar]],Tbl_Ansvar[],2,FALSE)</f>
        <v>Avdelningen Blomman</v>
      </c>
      <c r="G2" s="1" t="str">
        <f>VLOOKUP(Tbl_Transaktion[[#This Row],[Ansvar]],Tbl_Ansvar[],3,FALSE)</f>
        <v>Maria Andersson</v>
      </c>
      <c r="H2" s="1"/>
      <c r="I2" s="1" t="s">
        <v>17</v>
      </c>
      <c r="J2" s="1"/>
      <c r="K2" s="1"/>
      <c r="L2" s="1" t="s">
        <v>18</v>
      </c>
      <c r="M2" s="1" t="s">
        <v>19</v>
      </c>
      <c r="N2" s="1">
        <v>1101.1935027713841</v>
      </c>
      <c r="O2" s="4"/>
      <c r="P2" s="16">
        <v>43496</v>
      </c>
      <c r="Q2" s="27">
        <f>YEAR(Tbl_Transaktion[[#This Row],[Bokföringsdatum]])</f>
        <v>2019</v>
      </c>
      <c r="R2" s="28">
        <f>MONTH(Tbl_Transaktion[[#This Row],[Bokföringsdatum]])</f>
        <v>1</v>
      </c>
      <c r="S2" s="28">
        <f>DAY(Tbl_Transaktion[[#This Row],[Bokföringsdatum]])</f>
        <v>31</v>
      </c>
    </row>
    <row r="3" spans="1:19" x14ac:dyDescent="0.3">
      <c r="A3" s="15" t="s">
        <v>14</v>
      </c>
      <c r="B3" s="1">
        <v>4491549.9615358599</v>
      </c>
      <c r="C3" s="1" t="s">
        <v>15</v>
      </c>
      <c r="D3" s="1">
        <v>6610</v>
      </c>
      <c r="E3" s="1" t="s">
        <v>20</v>
      </c>
      <c r="F3" s="1" t="str">
        <f>VLOOKUP(Tbl_Transaktion[[#This Row],[Ansvar]],Tbl_Ansvar[],2,FALSE)</f>
        <v>Avdelningen Fröet</v>
      </c>
      <c r="G3" s="1" t="str">
        <f>VLOOKUP(Tbl_Transaktion[[#This Row],[Ansvar]],Tbl_Ansvar[],3,FALSE)</f>
        <v>Maria Andersson</v>
      </c>
      <c r="H3" s="1"/>
      <c r="I3" s="1" t="s">
        <v>17</v>
      </c>
      <c r="J3" s="1"/>
      <c r="K3" s="1"/>
      <c r="L3" s="1" t="s">
        <v>18</v>
      </c>
      <c r="M3" s="1" t="s">
        <v>19</v>
      </c>
      <c r="N3" s="1">
        <v>1000.4466040245718</v>
      </c>
      <c r="O3" s="4"/>
      <c r="P3" s="16">
        <v>43496</v>
      </c>
      <c r="Q3" s="1">
        <f>YEAR(Tbl_Transaktion[[#This Row],[Bokföringsdatum]])</f>
        <v>2019</v>
      </c>
      <c r="R3" s="28">
        <f>MONTH(Tbl_Transaktion[[#This Row],[Bokföringsdatum]])</f>
        <v>1</v>
      </c>
      <c r="S3" s="28">
        <f>DAY(Tbl_Transaktion[[#This Row],[Bokföringsdatum]])</f>
        <v>31</v>
      </c>
    </row>
    <row r="4" spans="1:19" x14ac:dyDescent="0.3">
      <c r="A4" s="15" t="s">
        <v>14</v>
      </c>
      <c r="B4" s="1">
        <v>4491549.9615358599</v>
      </c>
      <c r="C4" s="1" t="s">
        <v>15</v>
      </c>
      <c r="D4" s="1">
        <v>6610</v>
      </c>
      <c r="E4" s="1" t="s">
        <v>16</v>
      </c>
      <c r="F4" s="1" t="str">
        <f>VLOOKUP(Tbl_Transaktion[[#This Row],[Ansvar]],Tbl_Ansvar[],2,FALSE)</f>
        <v>Avdelningen Blomman</v>
      </c>
      <c r="G4" s="1" t="str">
        <f>VLOOKUP(Tbl_Transaktion[[#This Row],[Ansvar]],Tbl_Ansvar[],3,FALSE)</f>
        <v>Maria Andersson</v>
      </c>
      <c r="H4" s="1"/>
      <c r="I4" s="1" t="s">
        <v>17</v>
      </c>
      <c r="J4" s="1"/>
      <c r="K4" s="1"/>
      <c r="L4" s="1" t="s">
        <v>18</v>
      </c>
      <c r="M4" s="1" t="s">
        <v>19</v>
      </c>
      <c r="N4" s="1">
        <v>1250.5485295568351</v>
      </c>
      <c r="O4" s="4"/>
      <c r="P4" s="16">
        <v>43496</v>
      </c>
      <c r="Q4" s="1">
        <f>YEAR(Tbl_Transaktion[[#This Row],[Bokföringsdatum]])</f>
        <v>2019</v>
      </c>
      <c r="R4" s="28">
        <f>MONTH(Tbl_Transaktion[[#This Row],[Bokföringsdatum]])</f>
        <v>1</v>
      </c>
      <c r="S4" s="28">
        <f>DAY(Tbl_Transaktion[[#This Row],[Bokföringsdatum]])</f>
        <v>31</v>
      </c>
    </row>
    <row r="5" spans="1:19" x14ac:dyDescent="0.3">
      <c r="A5" s="15" t="s">
        <v>14</v>
      </c>
      <c r="B5" s="1">
        <v>8960549.8630516846</v>
      </c>
      <c r="C5" s="1" t="s">
        <v>21</v>
      </c>
      <c r="D5" s="1">
        <v>6610</v>
      </c>
      <c r="E5" s="1" t="s">
        <v>20</v>
      </c>
      <c r="F5" s="1" t="str">
        <f>VLOOKUP(Tbl_Transaktion[[#This Row],[Ansvar]],Tbl_Ansvar[],2,FALSE)</f>
        <v>Avdelningen Fröet</v>
      </c>
      <c r="G5" s="1" t="str">
        <f>VLOOKUP(Tbl_Transaktion[[#This Row],[Ansvar]],Tbl_Ansvar[],3,FALSE)</f>
        <v>Maria Andersson</v>
      </c>
      <c r="H5" s="1"/>
      <c r="I5" s="1" t="s">
        <v>22</v>
      </c>
      <c r="J5" s="1"/>
      <c r="K5" s="1" t="s">
        <v>23</v>
      </c>
      <c r="L5" s="1" t="s">
        <v>18</v>
      </c>
      <c r="M5" s="1" t="s">
        <v>19</v>
      </c>
      <c r="N5" s="1">
        <v>-2499.5309839586344</v>
      </c>
      <c r="O5" s="4"/>
      <c r="P5" s="16">
        <v>43496</v>
      </c>
      <c r="Q5" s="1">
        <f>YEAR(Tbl_Transaktion[[#This Row],[Bokföringsdatum]])</f>
        <v>2019</v>
      </c>
      <c r="R5" s="28">
        <f>MONTH(Tbl_Transaktion[[#This Row],[Bokföringsdatum]])</f>
        <v>1</v>
      </c>
      <c r="S5" s="28">
        <f>DAY(Tbl_Transaktion[[#This Row],[Bokföringsdatum]])</f>
        <v>31</v>
      </c>
    </row>
    <row r="6" spans="1:19" x14ac:dyDescent="0.3">
      <c r="A6" s="15" t="s">
        <v>24</v>
      </c>
      <c r="B6" s="1">
        <v>912408394.70611382</v>
      </c>
      <c r="C6" s="1" t="s">
        <v>25</v>
      </c>
      <c r="D6" s="1">
        <v>6610</v>
      </c>
      <c r="E6" s="1" t="s">
        <v>20</v>
      </c>
      <c r="F6" s="1" t="str">
        <f>VLOOKUP(Tbl_Transaktion[[#This Row],[Ansvar]],Tbl_Ansvar[],2,FALSE)</f>
        <v>Avdelningen Fröet</v>
      </c>
      <c r="G6" s="1" t="str">
        <f>VLOOKUP(Tbl_Transaktion[[#This Row],[Ansvar]],Tbl_Ansvar[],3,FALSE)</f>
        <v>Maria Andersson</v>
      </c>
      <c r="H6" s="1"/>
      <c r="I6" s="1"/>
      <c r="J6" s="1" t="s">
        <v>26</v>
      </c>
      <c r="K6" s="1"/>
      <c r="L6" s="1" t="s">
        <v>27</v>
      </c>
      <c r="M6" s="1" t="s">
        <v>28</v>
      </c>
      <c r="N6" s="1">
        <v>22011.523539087328</v>
      </c>
      <c r="O6" s="4">
        <v>2161271166</v>
      </c>
      <c r="P6" s="16">
        <v>43496</v>
      </c>
      <c r="Q6" s="1">
        <f>YEAR(Tbl_Transaktion[[#This Row],[Bokföringsdatum]])</f>
        <v>2019</v>
      </c>
      <c r="R6" s="28">
        <f>MONTH(Tbl_Transaktion[[#This Row],[Bokföringsdatum]])</f>
        <v>1</v>
      </c>
      <c r="S6" s="28">
        <f>DAY(Tbl_Transaktion[[#This Row],[Bokföringsdatum]])</f>
        <v>31</v>
      </c>
    </row>
    <row r="7" spans="1:19" x14ac:dyDescent="0.3">
      <c r="A7" s="15" t="s">
        <v>14</v>
      </c>
      <c r="B7" s="1">
        <v>1412854.1067506801</v>
      </c>
      <c r="C7" s="1" t="s">
        <v>29</v>
      </c>
      <c r="D7" s="1">
        <v>8890</v>
      </c>
      <c r="E7" s="1" t="s">
        <v>20</v>
      </c>
      <c r="F7" s="1" t="str">
        <f>VLOOKUP(Tbl_Transaktion[[#This Row],[Ansvar]],Tbl_Ansvar[],2,FALSE)</f>
        <v>Avdelningen Fröet</v>
      </c>
      <c r="G7" s="1" t="str">
        <f>VLOOKUP(Tbl_Transaktion[[#This Row],[Ansvar]],Tbl_Ansvar[],3,FALSE)</f>
        <v>Maria Andersson</v>
      </c>
      <c r="H7" s="1"/>
      <c r="I7" s="1"/>
      <c r="J7" s="1"/>
      <c r="K7" s="1"/>
      <c r="L7" s="1" t="s">
        <v>30</v>
      </c>
      <c r="M7" s="1" t="s">
        <v>19</v>
      </c>
      <c r="N7" s="1">
        <v>-186927.22338656877</v>
      </c>
      <c r="O7" s="4"/>
      <c r="P7" s="16">
        <v>43496</v>
      </c>
      <c r="Q7" s="1">
        <f>YEAR(Tbl_Transaktion[[#This Row],[Bokföringsdatum]])</f>
        <v>2019</v>
      </c>
      <c r="R7" s="28">
        <f>MONTH(Tbl_Transaktion[[#This Row],[Bokföringsdatum]])</f>
        <v>1</v>
      </c>
      <c r="S7" s="28">
        <f>DAY(Tbl_Transaktion[[#This Row],[Bokföringsdatum]])</f>
        <v>31</v>
      </c>
    </row>
    <row r="8" spans="1:19" x14ac:dyDescent="0.3">
      <c r="A8" s="15" t="s">
        <v>14</v>
      </c>
      <c r="B8" s="1">
        <v>3439806.2313167914</v>
      </c>
      <c r="C8" s="1" t="s">
        <v>31</v>
      </c>
      <c r="D8" s="1">
        <v>8890</v>
      </c>
      <c r="E8" s="1" t="s">
        <v>16</v>
      </c>
      <c r="F8" s="1" t="str">
        <f>VLOOKUP(Tbl_Transaktion[[#This Row],[Ansvar]],Tbl_Ansvar[],2,FALSE)</f>
        <v>Avdelningen Blomman</v>
      </c>
      <c r="G8" s="1" t="str">
        <f>VLOOKUP(Tbl_Transaktion[[#This Row],[Ansvar]],Tbl_Ansvar[],3,FALSE)</f>
        <v>Maria Andersson</v>
      </c>
      <c r="H8" s="1"/>
      <c r="I8" s="1"/>
      <c r="J8" s="1" t="s">
        <v>26</v>
      </c>
      <c r="K8" s="1"/>
      <c r="L8" s="1" t="s">
        <v>27</v>
      </c>
      <c r="M8" s="1" t="s">
        <v>19</v>
      </c>
      <c r="N8" s="1">
        <v>-29449.17253937311</v>
      </c>
      <c r="O8" s="4"/>
      <c r="P8" s="16">
        <v>43496</v>
      </c>
      <c r="Q8" s="1">
        <f>YEAR(Tbl_Transaktion[[#This Row],[Bokföringsdatum]])</f>
        <v>2019</v>
      </c>
      <c r="R8" s="28">
        <f>MONTH(Tbl_Transaktion[[#This Row],[Bokföringsdatum]])</f>
        <v>1</v>
      </c>
      <c r="S8" s="28">
        <f>DAY(Tbl_Transaktion[[#This Row],[Bokföringsdatum]])</f>
        <v>31</v>
      </c>
    </row>
    <row r="9" spans="1:19" x14ac:dyDescent="0.3">
      <c r="A9" s="15" t="s">
        <v>14</v>
      </c>
      <c r="B9" s="1">
        <v>3439806.2313167914</v>
      </c>
      <c r="C9" s="1" t="s">
        <v>33</v>
      </c>
      <c r="D9" s="1">
        <v>8890</v>
      </c>
      <c r="E9" s="1" t="s">
        <v>20</v>
      </c>
      <c r="F9" s="1" t="str">
        <f>VLOOKUP(Tbl_Transaktion[[#This Row],[Ansvar]],Tbl_Ansvar[],2,FALSE)</f>
        <v>Avdelningen Fröet</v>
      </c>
      <c r="G9" s="1" t="str">
        <f>VLOOKUP(Tbl_Transaktion[[#This Row],[Ansvar]],Tbl_Ansvar[],3,FALSE)</f>
        <v>Maria Andersson</v>
      </c>
      <c r="H9" s="1"/>
      <c r="I9" s="1"/>
      <c r="J9" s="1" t="s">
        <v>26</v>
      </c>
      <c r="K9" s="1"/>
      <c r="L9" s="1" t="s">
        <v>27</v>
      </c>
      <c r="M9" s="1" t="s">
        <v>19</v>
      </c>
      <c r="N9" s="1">
        <v>-128649.03914437606</v>
      </c>
      <c r="O9" s="4"/>
      <c r="P9" s="16">
        <v>43496</v>
      </c>
      <c r="Q9" s="1">
        <f>YEAR(Tbl_Transaktion[[#This Row],[Bokföringsdatum]])</f>
        <v>2019</v>
      </c>
      <c r="R9" s="28">
        <f>MONTH(Tbl_Transaktion[[#This Row],[Bokföringsdatum]])</f>
        <v>1</v>
      </c>
      <c r="S9" s="28">
        <f>DAY(Tbl_Transaktion[[#This Row],[Bokföringsdatum]])</f>
        <v>31</v>
      </c>
    </row>
    <row r="10" spans="1:19" x14ac:dyDescent="0.3">
      <c r="A10" s="15" t="s">
        <v>14</v>
      </c>
      <c r="B10" s="1">
        <v>3439806.2313167914</v>
      </c>
      <c r="C10" s="1" t="s">
        <v>33</v>
      </c>
      <c r="D10" s="1">
        <v>8890</v>
      </c>
      <c r="E10" s="1" t="s">
        <v>16</v>
      </c>
      <c r="F10" s="1" t="str">
        <f>VLOOKUP(Tbl_Transaktion[[#This Row],[Ansvar]],Tbl_Ansvar[],2,FALSE)</f>
        <v>Avdelningen Blomman</v>
      </c>
      <c r="G10" s="1" t="str">
        <f>VLOOKUP(Tbl_Transaktion[[#This Row],[Ansvar]],Tbl_Ansvar[],3,FALSE)</f>
        <v>Maria Andersson</v>
      </c>
      <c r="H10" s="1"/>
      <c r="I10" s="1"/>
      <c r="J10" s="1" t="s">
        <v>26</v>
      </c>
      <c r="K10" s="1"/>
      <c r="L10" s="1" t="s">
        <v>27</v>
      </c>
      <c r="M10" s="1" t="s">
        <v>19</v>
      </c>
      <c r="N10" s="1">
        <v>-139499.54740063613</v>
      </c>
      <c r="O10" s="4"/>
      <c r="P10" s="16">
        <v>43496</v>
      </c>
      <c r="Q10" s="1">
        <f>YEAR(Tbl_Transaktion[[#This Row],[Bokföringsdatum]])</f>
        <v>2019</v>
      </c>
      <c r="R10" s="28">
        <f>MONTH(Tbl_Transaktion[[#This Row],[Bokföringsdatum]])</f>
        <v>1</v>
      </c>
      <c r="S10" s="28">
        <f>DAY(Tbl_Transaktion[[#This Row],[Bokföringsdatum]])</f>
        <v>31</v>
      </c>
    </row>
    <row r="11" spans="1:19" x14ac:dyDescent="0.3">
      <c r="A11" s="15" t="s">
        <v>14</v>
      </c>
      <c r="B11" s="1">
        <v>3439806.2313167914</v>
      </c>
      <c r="C11" s="1" t="s">
        <v>32</v>
      </c>
      <c r="D11" s="1">
        <v>3310</v>
      </c>
      <c r="E11" s="1" t="s">
        <v>20</v>
      </c>
      <c r="F11" s="1" t="str">
        <f>VLOOKUP(Tbl_Transaktion[[#This Row],[Ansvar]],Tbl_Ansvar[],2,FALSE)</f>
        <v>Avdelningen Fröet</v>
      </c>
      <c r="G11" s="1" t="str">
        <f>VLOOKUP(Tbl_Transaktion[[#This Row],[Ansvar]],Tbl_Ansvar[],3,FALSE)</f>
        <v>Maria Andersson</v>
      </c>
      <c r="H11" s="1"/>
      <c r="I11" s="1"/>
      <c r="J11" s="1" t="s">
        <v>26</v>
      </c>
      <c r="K11" s="1"/>
      <c r="L11" s="1" t="s">
        <v>27</v>
      </c>
      <c r="M11" s="1" t="s">
        <v>19</v>
      </c>
      <c r="N11" s="1">
        <v>-41849.355628292673</v>
      </c>
      <c r="O11" s="4"/>
      <c r="P11" s="16">
        <v>43496</v>
      </c>
      <c r="Q11" s="1">
        <f>YEAR(Tbl_Transaktion[[#This Row],[Bokföringsdatum]])</f>
        <v>2019</v>
      </c>
      <c r="R11" s="28">
        <f>MONTH(Tbl_Transaktion[[#This Row],[Bokföringsdatum]])</f>
        <v>1</v>
      </c>
      <c r="S11" s="28">
        <f>DAY(Tbl_Transaktion[[#This Row],[Bokföringsdatum]])</f>
        <v>31</v>
      </c>
    </row>
    <row r="12" spans="1:19" x14ac:dyDescent="0.3">
      <c r="A12" s="15" t="s">
        <v>14</v>
      </c>
      <c r="B12" s="1">
        <v>3439806.2313167914</v>
      </c>
      <c r="C12" s="1" t="s">
        <v>33</v>
      </c>
      <c r="D12" s="1">
        <v>3310</v>
      </c>
      <c r="E12" s="1" t="s">
        <v>20</v>
      </c>
      <c r="F12" s="1" t="str">
        <f>VLOOKUP(Tbl_Transaktion[[#This Row],[Ansvar]],Tbl_Ansvar[],2,FALSE)</f>
        <v>Avdelningen Fröet</v>
      </c>
      <c r="G12" s="1" t="str">
        <f>VLOOKUP(Tbl_Transaktion[[#This Row],[Ansvar]],Tbl_Ansvar[],3,FALSE)</f>
        <v>Maria Andersson</v>
      </c>
      <c r="H12" s="1"/>
      <c r="I12" s="1"/>
      <c r="J12" s="1" t="s">
        <v>26</v>
      </c>
      <c r="K12" s="1"/>
      <c r="L12" s="1" t="s">
        <v>27</v>
      </c>
      <c r="M12" s="1" t="s">
        <v>19</v>
      </c>
      <c r="N12" s="1">
        <v>4150.452906149354</v>
      </c>
      <c r="O12" s="4"/>
      <c r="P12" s="16">
        <v>43496</v>
      </c>
      <c r="Q12" s="1">
        <f>YEAR(Tbl_Transaktion[[#This Row],[Bokföringsdatum]])</f>
        <v>2019</v>
      </c>
      <c r="R12" s="28">
        <f>MONTH(Tbl_Transaktion[[#This Row],[Bokföringsdatum]])</f>
        <v>1</v>
      </c>
      <c r="S12" s="28">
        <f>DAY(Tbl_Transaktion[[#This Row],[Bokföringsdatum]])</f>
        <v>31</v>
      </c>
    </row>
    <row r="13" spans="1:19" x14ac:dyDescent="0.3">
      <c r="A13" s="15" t="s">
        <v>34</v>
      </c>
      <c r="B13" s="1">
        <v>16774790.700852737</v>
      </c>
      <c r="C13" s="1" t="s">
        <v>35</v>
      </c>
      <c r="D13" s="1">
        <v>8890</v>
      </c>
      <c r="E13" s="1" t="s">
        <v>20</v>
      </c>
      <c r="F13" s="1" t="str">
        <f>VLOOKUP(Tbl_Transaktion[[#This Row],[Ansvar]],Tbl_Ansvar[],2,FALSE)</f>
        <v>Avdelningen Fröet</v>
      </c>
      <c r="G13" s="1" t="str">
        <f>VLOOKUP(Tbl_Transaktion[[#This Row],[Ansvar]],Tbl_Ansvar[],3,FALSE)</f>
        <v>Maria Andersson</v>
      </c>
      <c r="H13" s="1"/>
      <c r="I13" s="1"/>
      <c r="J13" s="1"/>
      <c r="K13" s="1" t="s">
        <v>23</v>
      </c>
      <c r="L13" s="1" t="s">
        <v>18</v>
      </c>
      <c r="M13" s="1" t="s">
        <v>19</v>
      </c>
      <c r="N13" s="1">
        <v>7353.0893096063901</v>
      </c>
      <c r="O13" s="4">
        <v>56905000437</v>
      </c>
      <c r="P13" s="16">
        <v>43496</v>
      </c>
      <c r="Q13" s="1">
        <f>YEAR(Tbl_Transaktion[[#This Row],[Bokföringsdatum]])</f>
        <v>2019</v>
      </c>
      <c r="R13" s="28">
        <f>MONTH(Tbl_Transaktion[[#This Row],[Bokföringsdatum]])</f>
        <v>1</v>
      </c>
      <c r="S13" s="28">
        <f>DAY(Tbl_Transaktion[[#This Row],[Bokföringsdatum]])</f>
        <v>31</v>
      </c>
    </row>
    <row r="14" spans="1:19" x14ac:dyDescent="0.3">
      <c r="A14" s="15" t="s">
        <v>34</v>
      </c>
      <c r="B14" s="1">
        <v>6475677.7626240049</v>
      </c>
      <c r="C14" s="1" t="s">
        <v>36</v>
      </c>
      <c r="D14" s="1">
        <v>8890</v>
      </c>
      <c r="E14" s="1" t="s">
        <v>20</v>
      </c>
      <c r="F14" s="1" t="str">
        <f>VLOOKUP(Tbl_Transaktion[[#This Row],[Ansvar]],Tbl_Ansvar[],2,FALSE)</f>
        <v>Avdelningen Fröet</v>
      </c>
      <c r="G14" s="1" t="str">
        <f>VLOOKUP(Tbl_Transaktion[[#This Row],[Ansvar]],Tbl_Ansvar[],3,FALSE)</f>
        <v>Maria Andersson</v>
      </c>
      <c r="H14" s="1"/>
      <c r="I14" s="1"/>
      <c r="J14" s="1"/>
      <c r="K14" s="1" t="s">
        <v>23</v>
      </c>
      <c r="L14" s="1" t="s">
        <v>18</v>
      </c>
      <c r="M14" s="1" t="s">
        <v>19</v>
      </c>
      <c r="N14" s="1">
        <v>14705.681205821662</v>
      </c>
      <c r="O14" s="4">
        <v>41648251193</v>
      </c>
      <c r="P14" s="16">
        <v>43496</v>
      </c>
      <c r="Q14" s="1">
        <f>YEAR(Tbl_Transaktion[[#This Row],[Bokföringsdatum]])</f>
        <v>2019</v>
      </c>
      <c r="R14" s="28">
        <f>MONTH(Tbl_Transaktion[[#This Row],[Bokföringsdatum]])</f>
        <v>1</v>
      </c>
      <c r="S14" s="28">
        <f>DAY(Tbl_Transaktion[[#This Row],[Bokföringsdatum]])</f>
        <v>31</v>
      </c>
    </row>
    <row r="15" spans="1:19" x14ac:dyDescent="0.3">
      <c r="A15" s="15" t="s">
        <v>24</v>
      </c>
      <c r="B15" s="1">
        <v>1098065630.3949189</v>
      </c>
      <c r="C15" s="1" t="s">
        <v>100</v>
      </c>
      <c r="D15" s="1">
        <v>8890</v>
      </c>
      <c r="E15" s="1" t="s">
        <v>20</v>
      </c>
      <c r="F15" s="1" t="str">
        <f>VLOOKUP(Tbl_Transaktion[[#This Row],[Ansvar]],Tbl_Ansvar[],2,FALSE)</f>
        <v>Avdelningen Fröet</v>
      </c>
      <c r="G15" s="1" t="str">
        <f>VLOOKUP(Tbl_Transaktion[[#This Row],[Ansvar]],Tbl_Ansvar[],3,FALSE)</f>
        <v>Maria Andersson</v>
      </c>
      <c r="H15" s="1"/>
      <c r="I15" s="1"/>
      <c r="J15" s="1"/>
      <c r="K15" s="1"/>
      <c r="L15" s="1" t="s">
        <v>37</v>
      </c>
      <c r="M15" s="1" t="s">
        <v>28</v>
      </c>
      <c r="N15" s="1">
        <v>2253.7476795438192</v>
      </c>
      <c r="O15" s="4">
        <v>59854911978</v>
      </c>
      <c r="P15" s="16">
        <v>43496</v>
      </c>
      <c r="Q15" s="1">
        <f>YEAR(Tbl_Transaktion[[#This Row],[Bokföringsdatum]])</f>
        <v>2019</v>
      </c>
      <c r="R15" s="28">
        <f>MONTH(Tbl_Transaktion[[#This Row],[Bokföringsdatum]])</f>
        <v>1</v>
      </c>
      <c r="S15" s="28">
        <f>DAY(Tbl_Transaktion[[#This Row],[Bokföringsdatum]])</f>
        <v>31</v>
      </c>
    </row>
    <row r="16" spans="1:19" x14ac:dyDescent="0.3">
      <c r="A16" s="15" t="s">
        <v>24</v>
      </c>
      <c r="B16" s="1">
        <v>254472627.51398191</v>
      </c>
      <c r="C16" s="1" t="s">
        <v>38</v>
      </c>
      <c r="D16" s="1">
        <v>7899</v>
      </c>
      <c r="E16" s="1" t="s">
        <v>39</v>
      </c>
      <c r="F16" s="1" t="str">
        <f>VLOOKUP(Tbl_Transaktion[[#This Row],[Ansvar]],Tbl_Ansvar[],2,FALSE)</f>
        <v>Avdelningen Solstrålen</v>
      </c>
      <c r="G16" s="1" t="str">
        <f>VLOOKUP(Tbl_Transaktion[[#This Row],[Ansvar]],Tbl_Ansvar[],3,FALSE)</f>
        <v>Maria Andersson</v>
      </c>
      <c r="H16" s="1"/>
      <c r="I16" s="1"/>
      <c r="J16" s="1"/>
      <c r="K16" s="1"/>
      <c r="L16" s="1" t="s">
        <v>18</v>
      </c>
      <c r="M16" s="1" t="s">
        <v>19</v>
      </c>
      <c r="N16" s="1">
        <v>208.77144545009503</v>
      </c>
      <c r="O16" s="4">
        <v>330611284547</v>
      </c>
      <c r="P16" s="16">
        <v>43496</v>
      </c>
      <c r="Q16" s="1">
        <f>YEAR(Tbl_Transaktion[[#This Row],[Bokföringsdatum]])</f>
        <v>2019</v>
      </c>
      <c r="R16" s="28">
        <f>MONTH(Tbl_Transaktion[[#This Row],[Bokföringsdatum]])</f>
        <v>1</v>
      </c>
      <c r="S16" s="28">
        <f>DAY(Tbl_Transaktion[[#This Row],[Bokföringsdatum]])</f>
        <v>31</v>
      </c>
    </row>
    <row r="17" spans="1:19" x14ac:dyDescent="0.3">
      <c r="A17" s="15" t="s">
        <v>24</v>
      </c>
      <c r="B17" s="1">
        <v>34614802.793750279</v>
      </c>
      <c r="C17" s="1" t="s">
        <v>38</v>
      </c>
      <c r="D17" s="1">
        <v>7899</v>
      </c>
      <c r="E17" s="1" t="s">
        <v>20</v>
      </c>
      <c r="F17" s="1" t="str">
        <f>VLOOKUP(Tbl_Transaktion[[#This Row],[Ansvar]],Tbl_Ansvar[],2,FALSE)</f>
        <v>Avdelningen Fröet</v>
      </c>
      <c r="G17" s="1" t="str">
        <f>VLOOKUP(Tbl_Transaktion[[#This Row],[Ansvar]],Tbl_Ansvar[],3,FALSE)</f>
        <v>Maria Andersson</v>
      </c>
      <c r="H17" s="1"/>
      <c r="I17" s="1"/>
      <c r="J17" s="1"/>
      <c r="K17" s="1"/>
      <c r="L17" s="1" t="s">
        <v>18</v>
      </c>
      <c r="M17" s="1" t="s">
        <v>19</v>
      </c>
      <c r="N17" s="1">
        <v>127.88476878791971</v>
      </c>
      <c r="O17" s="4">
        <v>374756188492</v>
      </c>
      <c r="P17" s="16">
        <v>43496</v>
      </c>
      <c r="Q17" s="1">
        <f>YEAR(Tbl_Transaktion[[#This Row],[Bokföringsdatum]])</f>
        <v>2019</v>
      </c>
      <c r="R17" s="28">
        <f>MONTH(Tbl_Transaktion[[#This Row],[Bokföringsdatum]])</f>
        <v>1</v>
      </c>
      <c r="S17" s="28">
        <f>DAY(Tbl_Transaktion[[#This Row],[Bokföringsdatum]])</f>
        <v>31</v>
      </c>
    </row>
    <row r="18" spans="1:19" x14ac:dyDescent="0.3">
      <c r="A18" s="15" t="s">
        <v>24</v>
      </c>
      <c r="B18" s="1">
        <v>855476349.68077028</v>
      </c>
      <c r="C18" s="1" t="s">
        <v>38</v>
      </c>
      <c r="D18" s="1">
        <v>7899</v>
      </c>
      <c r="E18" s="1" t="s">
        <v>16</v>
      </c>
      <c r="F18" s="1" t="str">
        <f>VLOOKUP(Tbl_Transaktion[[#This Row],[Ansvar]],Tbl_Ansvar[],2,FALSE)</f>
        <v>Avdelningen Blomman</v>
      </c>
      <c r="G18" s="1" t="str">
        <f>VLOOKUP(Tbl_Transaktion[[#This Row],[Ansvar]],Tbl_Ansvar[],3,FALSE)</f>
        <v>Maria Andersson</v>
      </c>
      <c r="H18" s="1"/>
      <c r="I18" s="1"/>
      <c r="J18" s="1"/>
      <c r="K18" s="1"/>
      <c r="L18" s="1" t="s">
        <v>18</v>
      </c>
      <c r="M18" s="1" t="s">
        <v>28</v>
      </c>
      <c r="N18" s="1">
        <v>271.40518088616454</v>
      </c>
      <c r="O18" s="4">
        <v>427922938776</v>
      </c>
      <c r="P18" s="16">
        <v>43496</v>
      </c>
      <c r="Q18" s="1">
        <f>YEAR(Tbl_Transaktion[[#This Row],[Bokföringsdatum]])</f>
        <v>2019</v>
      </c>
      <c r="R18" s="28">
        <f>MONTH(Tbl_Transaktion[[#This Row],[Bokföringsdatum]])</f>
        <v>1</v>
      </c>
      <c r="S18" s="28">
        <f>DAY(Tbl_Transaktion[[#This Row],[Bokföringsdatum]])</f>
        <v>31</v>
      </c>
    </row>
    <row r="19" spans="1:19" x14ac:dyDescent="0.3">
      <c r="A19" s="15" t="s">
        <v>24</v>
      </c>
      <c r="B19" s="1">
        <v>650082066.65709126</v>
      </c>
      <c r="C19" s="1" t="s">
        <v>38</v>
      </c>
      <c r="D19" s="1">
        <v>7899</v>
      </c>
      <c r="E19" s="1" t="s">
        <v>16</v>
      </c>
      <c r="F19" s="1" t="str">
        <f>VLOOKUP(Tbl_Transaktion[[#This Row],[Ansvar]],Tbl_Ansvar[],2,FALSE)</f>
        <v>Avdelningen Blomman</v>
      </c>
      <c r="G19" s="1" t="str">
        <f>VLOOKUP(Tbl_Transaktion[[#This Row],[Ansvar]],Tbl_Ansvar[],3,FALSE)</f>
        <v>Maria Andersson</v>
      </c>
      <c r="H19" s="1"/>
      <c r="I19" s="1"/>
      <c r="J19" s="1"/>
      <c r="K19" s="1"/>
      <c r="L19" s="1" t="s">
        <v>40</v>
      </c>
      <c r="M19" s="1" t="s">
        <v>19</v>
      </c>
      <c r="N19" s="1">
        <v>58.216240438462769</v>
      </c>
      <c r="O19" s="4"/>
      <c r="P19" s="16">
        <v>43496</v>
      </c>
      <c r="Q19" s="1">
        <f>YEAR(Tbl_Transaktion[[#This Row],[Bokföringsdatum]])</f>
        <v>2019</v>
      </c>
      <c r="R19" s="28">
        <f>MONTH(Tbl_Transaktion[[#This Row],[Bokföringsdatum]])</f>
        <v>1</v>
      </c>
      <c r="S19" s="28">
        <f>DAY(Tbl_Transaktion[[#This Row],[Bokföringsdatum]])</f>
        <v>31</v>
      </c>
    </row>
    <row r="20" spans="1:19" x14ac:dyDescent="0.3">
      <c r="A20" s="15" t="s">
        <v>24</v>
      </c>
      <c r="B20" s="1">
        <v>730278391.73558104</v>
      </c>
      <c r="C20" s="1" t="s">
        <v>38</v>
      </c>
      <c r="D20" s="1">
        <v>7899</v>
      </c>
      <c r="E20" s="1" t="s">
        <v>20</v>
      </c>
      <c r="F20" s="1" t="str">
        <f>VLOOKUP(Tbl_Transaktion[[#This Row],[Ansvar]],Tbl_Ansvar[],2,FALSE)</f>
        <v>Avdelningen Fröet</v>
      </c>
      <c r="G20" s="1" t="str">
        <f>VLOOKUP(Tbl_Transaktion[[#This Row],[Ansvar]],Tbl_Ansvar[],3,FALSE)</f>
        <v>Maria Andersson</v>
      </c>
      <c r="H20" s="1"/>
      <c r="I20" s="1"/>
      <c r="J20" s="1"/>
      <c r="K20" s="1"/>
      <c r="L20" s="1" t="s">
        <v>18</v>
      </c>
      <c r="M20" s="1" t="s">
        <v>28</v>
      </c>
      <c r="N20" s="1">
        <v>205.19382273632053</v>
      </c>
      <c r="O20" s="4"/>
      <c r="P20" s="16">
        <v>43496</v>
      </c>
      <c r="Q20" s="1">
        <f>YEAR(Tbl_Transaktion[[#This Row],[Bokföringsdatum]])</f>
        <v>2019</v>
      </c>
      <c r="R20" s="28">
        <f>MONTH(Tbl_Transaktion[[#This Row],[Bokföringsdatum]])</f>
        <v>1</v>
      </c>
      <c r="S20" s="28">
        <f>DAY(Tbl_Transaktion[[#This Row],[Bokföringsdatum]])</f>
        <v>31</v>
      </c>
    </row>
    <row r="21" spans="1:19" x14ac:dyDescent="0.3">
      <c r="A21" s="15" t="s">
        <v>24</v>
      </c>
      <c r="B21" s="1">
        <v>791538733.49865103</v>
      </c>
      <c r="C21" s="1" t="s">
        <v>38</v>
      </c>
      <c r="D21" s="1">
        <v>7899</v>
      </c>
      <c r="E21" s="1" t="s">
        <v>20</v>
      </c>
      <c r="F21" s="1" t="str">
        <f>VLOOKUP(Tbl_Transaktion[[#This Row],[Ansvar]],Tbl_Ansvar[],2,FALSE)</f>
        <v>Avdelningen Fröet</v>
      </c>
      <c r="G21" s="1" t="str">
        <f>VLOOKUP(Tbl_Transaktion[[#This Row],[Ansvar]],Tbl_Ansvar[],3,FALSE)</f>
        <v>Maria Andersson</v>
      </c>
      <c r="H21" s="1"/>
      <c r="I21" s="1"/>
      <c r="J21" s="1"/>
      <c r="K21" s="1"/>
      <c r="L21" s="1" t="s">
        <v>40</v>
      </c>
      <c r="M21" s="1" t="s">
        <v>28</v>
      </c>
      <c r="N21" s="1">
        <v>211.20562192134179</v>
      </c>
      <c r="O21" s="4"/>
      <c r="P21" s="16">
        <v>43496</v>
      </c>
      <c r="Q21" s="1">
        <f>YEAR(Tbl_Transaktion[[#This Row],[Bokföringsdatum]])</f>
        <v>2019</v>
      </c>
      <c r="R21" s="28">
        <f>MONTH(Tbl_Transaktion[[#This Row],[Bokföringsdatum]])</f>
        <v>1</v>
      </c>
      <c r="S21" s="28">
        <f>DAY(Tbl_Transaktion[[#This Row],[Bokföringsdatum]])</f>
        <v>31</v>
      </c>
    </row>
    <row r="22" spans="1:19" x14ac:dyDescent="0.3">
      <c r="A22" s="15" t="s">
        <v>24</v>
      </c>
      <c r="B22" s="1">
        <v>843220752.31890345</v>
      </c>
      <c r="C22" s="1" t="s">
        <v>38</v>
      </c>
      <c r="D22" s="1">
        <v>7899</v>
      </c>
      <c r="E22" s="1" t="s">
        <v>16</v>
      </c>
      <c r="F22" s="1" t="str">
        <f>VLOOKUP(Tbl_Transaktion[[#This Row],[Ansvar]],Tbl_Ansvar[],2,FALSE)</f>
        <v>Avdelningen Blomman</v>
      </c>
      <c r="G22" s="1" t="str">
        <f>VLOOKUP(Tbl_Transaktion[[#This Row],[Ansvar]],Tbl_Ansvar[],3,FALSE)</f>
        <v>Maria Andersson</v>
      </c>
      <c r="H22" s="1"/>
      <c r="I22" s="1"/>
      <c r="J22" s="1"/>
      <c r="K22" s="1"/>
      <c r="L22" s="1" t="s">
        <v>18</v>
      </c>
      <c r="M22" s="1" t="s">
        <v>28</v>
      </c>
      <c r="N22" s="1">
        <v>67.415007158677852</v>
      </c>
      <c r="O22" s="4"/>
      <c r="P22" s="16">
        <v>43496</v>
      </c>
      <c r="Q22" s="1">
        <f>YEAR(Tbl_Transaktion[[#This Row],[Bokföringsdatum]])</f>
        <v>2019</v>
      </c>
      <c r="R22" s="28">
        <f>MONTH(Tbl_Transaktion[[#This Row],[Bokföringsdatum]])</f>
        <v>1</v>
      </c>
      <c r="S22" s="28">
        <f>DAY(Tbl_Transaktion[[#This Row],[Bokföringsdatum]])</f>
        <v>31</v>
      </c>
    </row>
    <row r="23" spans="1:19" x14ac:dyDescent="0.3">
      <c r="A23" s="15" t="s">
        <v>24</v>
      </c>
      <c r="B23" s="1">
        <v>981104255.57125735</v>
      </c>
      <c r="C23" s="1" t="s">
        <v>38</v>
      </c>
      <c r="D23" s="1">
        <v>7899</v>
      </c>
      <c r="E23" s="1" t="s">
        <v>20</v>
      </c>
      <c r="F23" s="1" t="str">
        <f>VLOOKUP(Tbl_Transaktion[[#This Row],[Ansvar]],Tbl_Ansvar[],2,FALSE)</f>
        <v>Avdelningen Fröet</v>
      </c>
      <c r="G23" s="1" t="str">
        <f>VLOOKUP(Tbl_Transaktion[[#This Row],[Ansvar]],Tbl_Ansvar[],3,FALSE)</f>
        <v>Maria Andersson</v>
      </c>
      <c r="H23" s="1"/>
      <c r="I23" s="1"/>
      <c r="J23" s="1"/>
      <c r="K23" s="1"/>
      <c r="L23" s="1" t="s">
        <v>18</v>
      </c>
      <c r="M23" s="1" t="s">
        <v>28</v>
      </c>
      <c r="N23" s="1">
        <v>145.76740029822196</v>
      </c>
      <c r="O23" s="4"/>
      <c r="P23" s="16">
        <v>43496</v>
      </c>
      <c r="Q23" s="1">
        <f>YEAR(Tbl_Transaktion[[#This Row],[Bokföringsdatum]])</f>
        <v>2019</v>
      </c>
      <c r="R23" s="28">
        <f>MONTH(Tbl_Transaktion[[#This Row],[Bokföringsdatum]])</f>
        <v>1</v>
      </c>
      <c r="S23" s="28">
        <f>DAY(Tbl_Transaktion[[#This Row],[Bokföringsdatum]])</f>
        <v>31</v>
      </c>
    </row>
    <row r="24" spans="1:19" x14ac:dyDescent="0.3">
      <c r="A24" s="15" t="s">
        <v>24</v>
      </c>
      <c r="B24" s="1">
        <v>1025517481.0039601</v>
      </c>
      <c r="C24" s="1" t="s">
        <v>38</v>
      </c>
      <c r="D24" s="1">
        <v>7899</v>
      </c>
      <c r="E24" s="1" t="s">
        <v>20</v>
      </c>
      <c r="F24" s="1" t="str">
        <f>VLOOKUP(Tbl_Transaktion[[#This Row],[Ansvar]],Tbl_Ansvar[],2,FALSE)</f>
        <v>Avdelningen Fröet</v>
      </c>
      <c r="G24" s="1" t="str">
        <f>VLOOKUP(Tbl_Transaktion[[#This Row],[Ansvar]],Tbl_Ansvar[],3,FALSE)</f>
        <v>Maria Andersson</v>
      </c>
      <c r="H24" s="1"/>
      <c r="I24" s="1"/>
      <c r="J24" s="1"/>
      <c r="K24" s="1"/>
      <c r="L24" s="1" t="s">
        <v>40</v>
      </c>
      <c r="M24" s="1" t="s">
        <v>28</v>
      </c>
      <c r="N24" s="1">
        <v>260.52440180421132</v>
      </c>
      <c r="O24" s="4"/>
      <c r="P24" s="16">
        <v>43496</v>
      </c>
      <c r="Q24" s="1">
        <f>YEAR(Tbl_Transaktion[[#This Row],[Bokföringsdatum]])</f>
        <v>2019</v>
      </c>
      <c r="R24" s="28">
        <f>MONTH(Tbl_Transaktion[[#This Row],[Bokföringsdatum]])</f>
        <v>1</v>
      </c>
      <c r="S24" s="28">
        <f>DAY(Tbl_Transaktion[[#This Row],[Bokföringsdatum]])</f>
        <v>31</v>
      </c>
    </row>
    <row r="25" spans="1:19" x14ac:dyDescent="0.3">
      <c r="A25" s="15" t="s">
        <v>24</v>
      </c>
      <c r="B25" s="1">
        <v>657584317.78046095</v>
      </c>
      <c r="C25" s="1" t="s">
        <v>41</v>
      </c>
      <c r="D25" s="1">
        <v>7899</v>
      </c>
      <c r="E25" s="1" t="s">
        <v>16</v>
      </c>
      <c r="F25" s="1" t="str">
        <f>VLOOKUP(Tbl_Transaktion[[#This Row],[Ansvar]],Tbl_Ansvar[],2,FALSE)</f>
        <v>Avdelningen Blomman</v>
      </c>
      <c r="G25" s="1" t="str">
        <f>VLOOKUP(Tbl_Transaktion[[#This Row],[Ansvar]],Tbl_Ansvar[],3,FALSE)</f>
        <v>Maria Andersson</v>
      </c>
      <c r="H25" s="1"/>
      <c r="I25" s="1"/>
      <c r="J25" s="1"/>
      <c r="K25" s="1"/>
      <c r="L25" s="1" t="s">
        <v>37</v>
      </c>
      <c r="M25" s="1" t="s">
        <v>19</v>
      </c>
      <c r="N25" s="1">
        <v>774.40316658095128</v>
      </c>
      <c r="O25" s="4">
        <v>3184353927</v>
      </c>
      <c r="P25" s="16">
        <v>43496</v>
      </c>
      <c r="Q25" s="1">
        <f>YEAR(Tbl_Transaktion[[#This Row],[Bokföringsdatum]])</f>
        <v>2019</v>
      </c>
      <c r="R25" s="28">
        <f>MONTH(Tbl_Transaktion[[#This Row],[Bokföringsdatum]])</f>
        <v>1</v>
      </c>
      <c r="S25" s="28">
        <f>DAY(Tbl_Transaktion[[#This Row],[Bokföringsdatum]])</f>
        <v>31</v>
      </c>
    </row>
    <row r="26" spans="1:19" x14ac:dyDescent="0.3">
      <c r="A26" s="15" t="s">
        <v>24</v>
      </c>
      <c r="B26" s="1">
        <v>1010287653.2093558</v>
      </c>
      <c r="C26" s="1" t="s">
        <v>41</v>
      </c>
      <c r="D26" s="1">
        <v>7899</v>
      </c>
      <c r="E26" s="1" t="s">
        <v>20</v>
      </c>
      <c r="F26" s="1" t="str">
        <f>VLOOKUP(Tbl_Transaktion[[#This Row],[Ansvar]],Tbl_Ansvar[],2,FALSE)</f>
        <v>Avdelningen Fröet</v>
      </c>
      <c r="G26" s="1" t="str">
        <f>VLOOKUP(Tbl_Transaktion[[#This Row],[Ansvar]],Tbl_Ansvar[],3,FALSE)</f>
        <v>Maria Andersson</v>
      </c>
      <c r="H26" s="1"/>
      <c r="I26" s="1"/>
      <c r="J26" s="1"/>
      <c r="K26" s="1"/>
      <c r="L26" s="1" t="s">
        <v>37</v>
      </c>
      <c r="M26" s="1" t="s">
        <v>28</v>
      </c>
      <c r="N26" s="1">
        <v>167.04070438581343</v>
      </c>
      <c r="O26" s="4">
        <v>10121352580</v>
      </c>
      <c r="P26" s="16">
        <v>43496</v>
      </c>
      <c r="Q26" s="1">
        <f>YEAR(Tbl_Transaktion[[#This Row],[Bokföringsdatum]])</f>
        <v>2019</v>
      </c>
      <c r="R26" s="28">
        <f>MONTH(Tbl_Transaktion[[#This Row],[Bokföringsdatum]])</f>
        <v>1</v>
      </c>
      <c r="S26" s="28">
        <f>DAY(Tbl_Transaktion[[#This Row],[Bokföringsdatum]])</f>
        <v>31</v>
      </c>
    </row>
    <row r="27" spans="1:19" x14ac:dyDescent="0.3">
      <c r="A27" s="15" t="s">
        <v>24</v>
      </c>
      <c r="B27" s="1">
        <v>1256356341.4469039</v>
      </c>
      <c r="C27" s="1" t="s">
        <v>41</v>
      </c>
      <c r="D27" s="1">
        <v>7899</v>
      </c>
      <c r="E27" s="1" t="s">
        <v>16</v>
      </c>
      <c r="F27" s="1" t="str">
        <f>VLOOKUP(Tbl_Transaktion[[#This Row],[Ansvar]],Tbl_Ansvar[],2,FALSE)</f>
        <v>Avdelningen Blomman</v>
      </c>
      <c r="G27" s="1" t="str">
        <f>VLOOKUP(Tbl_Transaktion[[#This Row],[Ansvar]],Tbl_Ansvar[],3,FALSE)</f>
        <v>Maria Andersson</v>
      </c>
      <c r="H27" s="1"/>
      <c r="I27" s="1"/>
      <c r="J27" s="1"/>
      <c r="K27" s="1"/>
      <c r="L27" s="1" t="s">
        <v>37</v>
      </c>
      <c r="M27" s="1" t="s">
        <v>28</v>
      </c>
      <c r="N27" s="1">
        <v>547.33948428942142</v>
      </c>
      <c r="O27" s="4">
        <v>10232250257</v>
      </c>
      <c r="P27" s="16">
        <v>43496</v>
      </c>
      <c r="Q27" s="1">
        <f>YEAR(Tbl_Transaktion[[#This Row],[Bokföringsdatum]])</f>
        <v>2019</v>
      </c>
      <c r="R27" s="28">
        <f>MONTH(Tbl_Transaktion[[#This Row],[Bokföringsdatum]])</f>
        <v>1</v>
      </c>
      <c r="S27" s="28">
        <f>DAY(Tbl_Transaktion[[#This Row],[Bokföringsdatum]])</f>
        <v>31</v>
      </c>
    </row>
    <row r="28" spans="1:19" x14ac:dyDescent="0.3">
      <c r="A28" s="15" t="s">
        <v>24</v>
      </c>
      <c r="B28" s="1">
        <v>523186845.38171363</v>
      </c>
      <c r="C28" s="1" t="s">
        <v>42</v>
      </c>
      <c r="D28" s="1">
        <v>7897</v>
      </c>
      <c r="E28" s="1" t="s">
        <v>20</v>
      </c>
      <c r="F28" s="1" t="str">
        <f>VLOOKUP(Tbl_Transaktion[[#This Row],[Ansvar]],Tbl_Ansvar[],2,FALSE)</f>
        <v>Avdelningen Fröet</v>
      </c>
      <c r="G28" s="1" t="str">
        <f>VLOOKUP(Tbl_Transaktion[[#This Row],[Ansvar]],Tbl_Ansvar[],3,FALSE)</f>
        <v>Maria Andersson</v>
      </c>
      <c r="H28" s="1"/>
      <c r="I28" s="1"/>
      <c r="J28" s="1"/>
      <c r="K28" s="1"/>
      <c r="L28" s="1" t="s">
        <v>37</v>
      </c>
      <c r="M28" s="1" t="s">
        <v>19</v>
      </c>
      <c r="N28" s="1">
        <v>69.382377727493235</v>
      </c>
      <c r="O28" s="4">
        <v>3017387293</v>
      </c>
      <c r="P28" s="16">
        <v>43496</v>
      </c>
      <c r="Q28" s="1">
        <f>YEAR(Tbl_Transaktion[[#This Row],[Bokföringsdatum]])</f>
        <v>2019</v>
      </c>
      <c r="R28" s="28">
        <f>MONTH(Tbl_Transaktion[[#This Row],[Bokföringsdatum]])</f>
        <v>1</v>
      </c>
      <c r="S28" s="28">
        <f>DAY(Tbl_Transaktion[[#This Row],[Bokföringsdatum]])</f>
        <v>31</v>
      </c>
    </row>
    <row r="29" spans="1:19" x14ac:dyDescent="0.3">
      <c r="A29" s="15" t="s">
        <v>24</v>
      </c>
      <c r="B29" s="1">
        <v>270398506.87035114</v>
      </c>
      <c r="C29" s="1" t="s">
        <v>42</v>
      </c>
      <c r="D29" s="1">
        <v>7897</v>
      </c>
      <c r="E29" s="1" t="s">
        <v>20</v>
      </c>
      <c r="F29" s="1" t="str">
        <f>VLOOKUP(Tbl_Transaktion[[#This Row],[Ansvar]],Tbl_Ansvar[],2,FALSE)</f>
        <v>Avdelningen Fröet</v>
      </c>
      <c r="G29" s="1" t="str">
        <f>VLOOKUP(Tbl_Transaktion[[#This Row],[Ansvar]],Tbl_Ansvar[],3,FALSE)</f>
        <v>Maria Andersson</v>
      </c>
      <c r="H29" s="1"/>
      <c r="I29" s="1"/>
      <c r="J29" s="1"/>
      <c r="K29" s="1"/>
      <c r="L29" s="1" t="s">
        <v>37</v>
      </c>
      <c r="M29" s="1" t="s">
        <v>19</v>
      </c>
      <c r="N29" s="1">
        <v>301.22219009911834</v>
      </c>
      <c r="O29" s="4">
        <v>14484604</v>
      </c>
      <c r="P29" s="16">
        <v>43496</v>
      </c>
      <c r="Q29" s="1">
        <f>YEAR(Tbl_Transaktion[[#This Row],[Bokföringsdatum]])</f>
        <v>2019</v>
      </c>
      <c r="R29" s="28">
        <f>MONTH(Tbl_Transaktion[[#This Row],[Bokföringsdatum]])</f>
        <v>1</v>
      </c>
      <c r="S29" s="28">
        <f>DAY(Tbl_Transaktion[[#This Row],[Bokföringsdatum]])</f>
        <v>31</v>
      </c>
    </row>
    <row r="30" spans="1:19" x14ac:dyDescent="0.3">
      <c r="A30" s="15" t="s">
        <v>24</v>
      </c>
      <c r="B30" s="1">
        <v>52341631.566381104</v>
      </c>
      <c r="C30" s="1" t="s">
        <v>42</v>
      </c>
      <c r="D30" s="1">
        <v>7897</v>
      </c>
      <c r="E30" s="1" t="s">
        <v>20</v>
      </c>
      <c r="F30" s="1" t="str">
        <f>VLOOKUP(Tbl_Transaktion[[#This Row],[Ansvar]],Tbl_Ansvar[],2,FALSE)</f>
        <v>Avdelningen Fröet</v>
      </c>
      <c r="G30" s="1" t="str">
        <f>VLOOKUP(Tbl_Transaktion[[#This Row],[Ansvar]],Tbl_Ansvar[],3,FALSE)</f>
        <v>Maria Andersson</v>
      </c>
      <c r="H30" s="1"/>
      <c r="I30" s="1"/>
      <c r="J30" s="1"/>
      <c r="K30" s="1"/>
      <c r="L30" s="1" t="s">
        <v>37</v>
      </c>
      <c r="M30" s="1" t="s">
        <v>19</v>
      </c>
      <c r="N30" s="1">
        <v>284.9208608778552</v>
      </c>
      <c r="O30" s="4">
        <v>92053625</v>
      </c>
      <c r="P30" s="16">
        <v>43496</v>
      </c>
      <c r="Q30" s="1">
        <f>YEAR(Tbl_Transaktion[[#This Row],[Bokföringsdatum]])</f>
        <v>2019</v>
      </c>
      <c r="R30" s="28">
        <f>MONTH(Tbl_Transaktion[[#This Row],[Bokföringsdatum]])</f>
        <v>1</v>
      </c>
      <c r="S30" s="28">
        <f>DAY(Tbl_Transaktion[[#This Row],[Bokföringsdatum]])</f>
        <v>31</v>
      </c>
    </row>
    <row r="31" spans="1:19" x14ac:dyDescent="0.3">
      <c r="A31" s="15" t="s">
        <v>24</v>
      </c>
      <c r="B31" s="1">
        <v>993794966.89416754</v>
      </c>
      <c r="C31" s="1" t="s">
        <v>42</v>
      </c>
      <c r="D31" s="1">
        <v>7897</v>
      </c>
      <c r="E31" s="1" t="s">
        <v>20</v>
      </c>
      <c r="F31" s="1" t="str">
        <f>VLOOKUP(Tbl_Transaktion[[#This Row],[Ansvar]],Tbl_Ansvar[],2,FALSE)</f>
        <v>Avdelningen Fröet</v>
      </c>
      <c r="G31" s="1" t="str">
        <f>VLOOKUP(Tbl_Transaktion[[#This Row],[Ansvar]],Tbl_Ansvar[],3,FALSE)</f>
        <v>Maria Andersson</v>
      </c>
      <c r="H31" s="1"/>
      <c r="I31" s="1"/>
      <c r="J31" s="1"/>
      <c r="K31" s="1"/>
      <c r="L31" s="1" t="s">
        <v>37</v>
      </c>
      <c r="M31" s="1" t="s">
        <v>28</v>
      </c>
      <c r="N31" s="1">
        <v>370.51505990421026</v>
      </c>
      <c r="O31" s="4">
        <v>834255644</v>
      </c>
      <c r="P31" s="16">
        <v>43496</v>
      </c>
      <c r="Q31" s="1">
        <f>YEAR(Tbl_Transaktion[[#This Row],[Bokföringsdatum]])</f>
        <v>2019</v>
      </c>
      <c r="R31" s="28">
        <f>MONTH(Tbl_Transaktion[[#This Row],[Bokföringsdatum]])</f>
        <v>1</v>
      </c>
      <c r="S31" s="28">
        <f>DAY(Tbl_Transaktion[[#This Row],[Bokföringsdatum]])</f>
        <v>31</v>
      </c>
    </row>
    <row r="32" spans="1:19" x14ac:dyDescent="0.3">
      <c r="A32" s="15" t="s">
        <v>24</v>
      </c>
      <c r="B32" s="1">
        <v>561626169.80291283</v>
      </c>
      <c r="C32" s="1" t="s">
        <v>42</v>
      </c>
      <c r="D32" s="1">
        <v>7897</v>
      </c>
      <c r="E32" s="1" t="s">
        <v>20</v>
      </c>
      <c r="F32" s="1" t="str">
        <f>VLOOKUP(Tbl_Transaktion[[#This Row],[Ansvar]],Tbl_Ansvar[],2,FALSE)</f>
        <v>Avdelningen Fröet</v>
      </c>
      <c r="G32" s="1" t="str">
        <f>VLOOKUP(Tbl_Transaktion[[#This Row],[Ansvar]],Tbl_Ansvar[],3,FALSE)</f>
        <v>Maria Andersson</v>
      </c>
      <c r="H32" s="1"/>
      <c r="I32" s="1"/>
      <c r="J32" s="1"/>
      <c r="K32" s="1"/>
      <c r="L32" s="1" t="s">
        <v>37</v>
      </c>
      <c r="M32" s="1" t="s">
        <v>19</v>
      </c>
      <c r="N32" s="1">
        <v>290.95136544478868</v>
      </c>
      <c r="O32" s="4">
        <v>1371287047</v>
      </c>
      <c r="P32" s="16">
        <v>43496</v>
      </c>
      <c r="Q32" s="1">
        <f>YEAR(Tbl_Transaktion[[#This Row],[Bokföringsdatum]])</f>
        <v>2019</v>
      </c>
      <c r="R32" s="28">
        <f>MONTH(Tbl_Transaktion[[#This Row],[Bokföringsdatum]])</f>
        <v>1</v>
      </c>
      <c r="S32" s="28">
        <f>DAY(Tbl_Transaktion[[#This Row],[Bokföringsdatum]])</f>
        <v>31</v>
      </c>
    </row>
    <row r="33" spans="1:19" x14ac:dyDescent="0.3">
      <c r="A33" s="15" t="s">
        <v>24</v>
      </c>
      <c r="B33" s="1">
        <v>649917765.27795219</v>
      </c>
      <c r="C33" s="1" t="s">
        <v>42</v>
      </c>
      <c r="D33" s="1">
        <v>7897</v>
      </c>
      <c r="E33" s="1" t="s">
        <v>16</v>
      </c>
      <c r="F33" s="1" t="str">
        <f>VLOOKUP(Tbl_Transaktion[[#This Row],[Ansvar]],Tbl_Ansvar[],2,FALSE)</f>
        <v>Avdelningen Blomman</v>
      </c>
      <c r="G33" s="1" t="str">
        <f>VLOOKUP(Tbl_Transaktion[[#This Row],[Ansvar]],Tbl_Ansvar[],3,FALSE)</f>
        <v>Maria Andersson</v>
      </c>
      <c r="H33" s="1"/>
      <c r="I33" s="1"/>
      <c r="J33" s="1"/>
      <c r="K33" s="1"/>
      <c r="L33" s="1" t="s">
        <v>18</v>
      </c>
      <c r="M33" s="1" t="s">
        <v>19</v>
      </c>
      <c r="N33" s="1">
        <v>186.50727907627734</v>
      </c>
      <c r="O33" s="4">
        <v>1541755402</v>
      </c>
      <c r="P33" s="16">
        <v>43496</v>
      </c>
      <c r="Q33" s="1">
        <f>YEAR(Tbl_Transaktion[[#This Row],[Bokföringsdatum]])</f>
        <v>2019</v>
      </c>
      <c r="R33" s="28">
        <f>MONTH(Tbl_Transaktion[[#This Row],[Bokföringsdatum]])</f>
        <v>1</v>
      </c>
      <c r="S33" s="28">
        <f>DAY(Tbl_Transaktion[[#This Row],[Bokföringsdatum]])</f>
        <v>31</v>
      </c>
    </row>
    <row r="34" spans="1:19" x14ac:dyDescent="0.3">
      <c r="A34" s="15" t="s">
        <v>24</v>
      </c>
      <c r="B34" s="1">
        <v>335829880.54819024</v>
      </c>
      <c r="C34" s="1" t="s">
        <v>42</v>
      </c>
      <c r="D34" s="1">
        <v>7897</v>
      </c>
      <c r="E34" s="1" t="s">
        <v>20</v>
      </c>
      <c r="F34" s="1" t="str">
        <f>VLOOKUP(Tbl_Transaktion[[#This Row],[Ansvar]],Tbl_Ansvar[],2,FALSE)</f>
        <v>Avdelningen Fröet</v>
      </c>
      <c r="G34" s="1" t="str">
        <f>VLOOKUP(Tbl_Transaktion[[#This Row],[Ansvar]],Tbl_Ansvar[],3,FALSE)</f>
        <v>Maria Andersson</v>
      </c>
      <c r="H34" s="1"/>
      <c r="I34" s="1"/>
      <c r="J34" s="1"/>
      <c r="K34" s="1"/>
      <c r="L34" s="1" t="s">
        <v>37</v>
      </c>
      <c r="M34" s="1" t="s">
        <v>19</v>
      </c>
      <c r="N34" s="1">
        <v>810.82372926697212</v>
      </c>
      <c r="O34" s="4">
        <v>2231889719</v>
      </c>
      <c r="P34" s="16">
        <v>43496</v>
      </c>
      <c r="Q34" s="1">
        <f>YEAR(Tbl_Transaktion[[#This Row],[Bokföringsdatum]])</f>
        <v>2019</v>
      </c>
      <c r="R34" s="28">
        <f>MONTH(Tbl_Transaktion[[#This Row],[Bokföringsdatum]])</f>
        <v>1</v>
      </c>
      <c r="S34" s="28">
        <f>DAY(Tbl_Transaktion[[#This Row],[Bokföringsdatum]])</f>
        <v>31</v>
      </c>
    </row>
    <row r="35" spans="1:19" x14ac:dyDescent="0.3">
      <c r="A35" s="15" t="s">
        <v>24</v>
      </c>
      <c r="B35" s="1">
        <v>682439883.92289329</v>
      </c>
      <c r="C35" s="1" t="s">
        <v>42</v>
      </c>
      <c r="D35" s="1">
        <v>7897</v>
      </c>
      <c r="E35" s="1" t="s">
        <v>20</v>
      </c>
      <c r="F35" s="1" t="str">
        <f>VLOOKUP(Tbl_Transaktion[[#This Row],[Ansvar]],Tbl_Ansvar[],2,FALSE)</f>
        <v>Avdelningen Fröet</v>
      </c>
      <c r="G35" s="1" t="str">
        <f>VLOOKUP(Tbl_Transaktion[[#This Row],[Ansvar]],Tbl_Ansvar[],3,FALSE)</f>
        <v>Maria Andersson</v>
      </c>
      <c r="H35" s="1"/>
      <c r="I35" s="1"/>
      <c r="J35" s="1"/>
      <c r="K35" s="1"/>
      <c r="L35" s="1" t="s">
        <v>37</v>
      </c>
      <c r="M35" s="1" t="s">
        <v>19</v>
      </c>
      <c r="N35" s="1">
        <v>247.86903489422627</v>
      </c>
      <c r="O35" s="4">
        <v>2513865153</v>
      </c>
      <c r="P35" s="16">
        <v>43496</v>
      </c>
      <c r="Q35" s="1">
        <f>YEAR(Tbl_Transaktion[[#This Row],[Bokföringsdatum]])</f>
        <v>2019</v>
      </c>
      <c r="R35" s="28">
        <f>MONTH(Tbl_Transaktion[[#This Row],[Bokföringsdatum]])</f>
        <v>1</v>
      </c>
      <c r="S35" s="28">
        <f>DAY(Tbl_Transaktion[[#This Row],[Bokföringsdatum]])</f>
        <v>31</v>
      </c>
    </row>
    <row r="36" spans="1:19" x14ac:dyDescent="0.3">
      <c r="A36" s="15" t="s">
        <v>24</v>
      </c>
      <c r="B36" s="1">
        <v>649917765.27795219</v>
      </c>
      <c r="C36" s="1" t="s">
        <v>42</v>
      </c>
      <c r="D36" s="1">
        <v>7897</v>
      </c>
      <c r="E36" s="1" t="s">
        <v>16</v>
      </c>
      <c r="F36" s="1" t="str">
        <f>VLOOKUP(Tbl_Transaktion[[#This Row],[Ansvar]],Tbl_Ansvar[],2,FALSE)</f>
        <v>Avdelningen Blomman</v>
      </c>
      <c r="G36" s="1" t="str">
        <f>VLOOKUP(Tbl_Transaktion[[#This Row],[Ansvar]],Tbl_Ansvar[],3,FALSE)</f>
        <v>Maria Andersson</v>
      </c>
      <c r="H36" s="1"/>
      <c r="I36" s="1"/>
      <c r="J36" s="1"/>
      <c r="K36" s="1"/>
      <c r="L36" s="1" t="s">
        <v>18</v>
      </c>
      <c r="M36" s="1" t="s">
        <v>19</v>
      </c>
      <c r="N36" s="1">
        <v>185.10295264739725</v>
      </c>
      <c r="O36" s="4">
        <v>2514074859</v>
      </c>
      <c r="P36" s="16">
        <v>43496</v>
      </c>
      <c r="Q36" s="1">
        <f>YEAR(Tbl_Transaktion[[#This Row],[Bokföringsdatum]])</f>
        <v>2019</v>
      </c>
      <c r="R36" s="28">
        <f>MONTH(Tbl_Transaktion[[#This Row],[Bokföringsdatum]])</f>
        <v>1</v>
      </c>
      <c r="S36" s="28">
        <f>DAY(Tbl_Transaktion[[#This Row],[Bokföringsdatum]])</f>
        <v>31</v>
      </c>
    </row>
    <row r="37" spans="1:19" x14ac:dyDescent="0.3">
      <c r="A37" s="15" t="s">
        <v>24</v>
      </c>
      <c r="B37" s="1">
        <v>1239245412.482928</v>
      </c>
      <c r="C37" s="1" t="s">
        <v>42</v>
      </c>
      <c r="D37" s="1">
        <v>7897</v>
      </c>
      <c r="E37" s="1" t="s">
        <v>16</v>
      </c>
      <c r="F37" s="1" t="str">
        <f>VLOOKUP(Tbl_Transaktion[[#This Row],[Ansvar]],Tbl_Ansvar[],2,FALSE)</f>
        <v>Avdelningen Blomman</v>
      </c>
      <c r="G37" s="1" t="str">
        <f>VLOOKUP(Tbl_Transaktion[[#This Row],[Ansvar]],Tbl_Ansvar[],3,FALSE)</f>
        <v>Maria Andersson</v>
      </c>
      <c r="H37" s="1"/>
      <c r="I37" s="1"/>
      <c r="J37" s="1"/>
      <c r="K37" s="1"/>
      <c r="L37" s="1" t="s">
        <v>37</v>
      </c>
      <c r="M37" s="1" t="s">
        <v>28</v>
      </c>
      <c r="N37" s="1">
        <v>268.8401938806806</v>
      </c>
      <c r="O37" s="4">
        <v>2520674682</v>
      </c>
      <c r="P37" s="16">
        <v>43496</v>
      </c>
      <c r="Q37" s="1">
        <f>YEAR(Tbl_Transaktion[[#This Row],[Bokföringsdatum]])</f>
        <v>2019</v>
      </c>
      <c r="R37" s="28">
        <f>MONTH(Tbl_Transaktion[[#This Row],[Bokföringsdatum]])</f>
        <v>1</v>
      </c>
      <c r="S37" s="28">
        <f>DAY(Tbl_Transaktion[[#This Row],[Bokföringsdatum]])</f>
        <v>31</v>
      </c>
    </row>
    <row r="38" spans="1:19" x14ac:dyDescent="0.3">
      <c r="A38" s="15" t="s">
        <v>24</v>
      </c>
      <c r="B38" s="1">
        <v>457281823.42091948</v>
      </c>
      <c r="C38" s="1" t="s">
        <v>42</v>
      </c>
      <c r="D38" s="1">
        <v>7897</v>
      </c>
      <c r="E38" s="1" t="s">
        <v>20</v>
      </c>
      <c r="F38" s="1" t="str">
        <f>VLOOKUP(Tbl_Transaktion[[#This Row],[Ansvar]],Tbl_Ansvar[],2,FALSE)</f>
        <v>Avdelningen Fröet</v>
      </c>
      <c r="G38" s="1" t="str">
        <f>VLOOKUP(Tbl_Transaktion[[#This Row],[Ansvar]],Tbl_Ansvar[],3,FALSE)</f>
        <v>Maria Andersson</v>
      </c>
      <c r="H38" s="1"/>
      <c r="I38" s="1"/>
      <c r="J38" s="1"/>
      <c r="K38" s="1"/>
      <c r="L38" s="1" t="s">
        <v>37</v>
      </c>
      <c r="M38" s="1" t="s">
        <v>19</v>
      </c>
      <c r="N38" s="1">
        <v>1261.0438223419333</v>
      </c>
      <c r="O38" s="4">
        <v>2983335297</v>
      </c>
      <c r="P38" s="16">
        <v>43496</v>
      </c>
      <c r="Q38" s="1">
        <f>YEAR(Tbl_Transaktion[[#This Row],[Bokföringsdatum]])</f>
        <v>2019</v>
      </c>
      <c r="R38" s="28">
        <f>MONTH(Tbl_Transaktion[[#This Row],[Bokföringsdatum]])</f>
        <v>1</v>
      </c>
      <c r="S38" s="28">
        <f>DAY(Tbl_Transaktion[[#This Row],[Bokföringsdatum]])</f>
        <v>31</v>
      </c>
    </row>
    <row r="39" spans="1:19" x14ac:dyDescent="0.3">
      <c r="A39" s="15" t="s">
        <v>24</v>
      </c>
      <c r="B39" s="1">
        <v>391423653.4637273</v>
      </c>
      <c r="C39" s="1" t="s">
        <v>42</v>
      </c>
      <c r="D39" s="1">
        <v>7897</v>
      </c>
      <c r="E39" s="1" t="s">
        <v>20</v>
      </c>
      <c r="F39" s="1" t="str">
        <f>VLOOKUP(Tbl_Transaktion[[#This Row],[Ansvar]],Tbl_Ansvar[],2,FALSE)</f>
        <v>Avdelningen Fröet</v>
      </c>
      <c r="G39" s="1" t="str">
        <f>VLOOKUP(Tbl_Transaktion[[#This Row],[Ansvar]],Tbl_Ansvar[],3,FALSE)</f>
        <v>Maria Andersson</v>
      </c>
      <c r="H39" s="1"/>
      <c r="I39" s="1"/>
      <c r="J39" s="1"/>
      <c r="K39" s="1"/>
      <c r="L39" s="1" t="s">
        <v>37</v>
      </c>
      <c r="M39" s="1" t="s">
        <v>19</v>
      </c>
      <c r="N39" s="1">
        <v>1197.2222147975624</v>
      </c>
      <c r="O39" s="4">
        <v>3275329546</v>
      </c>
      <c r="P39" s="16">
        <v>43496</v>
      </c>
      <c r="Q39" s="1">
        <f>YEAR(Tbl_Transaktion[[#This Row],[Bokföringsdatum]])</f>
        <v>2019</v>
      </c>
      <c r="R39" s="28">
        <f>MONTH(Tbl_Transaktion[[#This Row],[Bokföringsdatum]])</f>
        <v>1</v>
      </c>
      <c r="S39" s="28">
        <f>DAY(Tbl_Transaktion[[#This Row],[Bokföringsdatum]])</f>
        <v>31</v>
      </c>
    </row>
    <row r="40" spans="1:19" x14ac:dyDescent="0.3">
      <c r="A40" s="15" t="s">
        <v>24</v>
      </c>
      <c r="B40" s="1">
        <v>511503019.15396643</v>
      </c>
      <c r="C40" s="1" t="s">
        <v>42</v>
      </c>
      <c r="D40" s="1">
        <v>7897</v>
      </c>
      <c r="E40" s="1" t="s">
        <v>20</v>
      </c>
      <c r="F40" s="1" t="str">
        <f>VLOOKUP(Tbl_Transaktion[[#This Row],[Ansvar]],Tbl_Ansvar[],2,FALSE)</f>
        <v>Avdelningen Fröet</v>
      </c>
      <c r="G40" s="1" t="str">
        <f>VLOOKUP(Tbl_Transaktion[[#This Row],[Ansvar]],Tbl_Ansvar[],3,FALSE)</f>
        <v>Maria Andersson</v>
      </c>
      <c r="H40" s="1"/>
      <c r="I40" s="1"/>
      <c r="J40" s="1"/>
      <c r="K40" s="1"/>
      <c r="L40" s="1" t="s">
        <v>37</v>
      </c>
      <c r="M40" s="1" t="s">
        <v>19</v>
      </c>
      <c r="N40" s="1">
        <v>205.88478363512476</v>
      </c>
      <c r="O40" s="4">
        <v>4458706126</v>
      </c>
      <c r="P40" s="16">
        <v>43496</v>
      </c>
      <c r="Q40" s="1">
        <f>YEAR(Tbl_Transaktion[[#This Row],[Bokföringsdatum]])</f>
        <v>2019</v>
      </c>
      <c r="R40" s="28">
        <f>MONTH(Tbl_Transaktion[[#This Row],[Bokföringsdatum]])</f>
        <v>1</v>
      </c>
      <c r="S40" s="28">
        <f>DAY(Tbl_Transaktion[[#This Row],[Bokföringsdatum]])</f>
        <v>31</v>
      </c>
    </row>
    <row r="41" spans="1:19" x14ac:dyDescent="0.3">
      <c r="A41" s="15" t="s">
        <v>24</v>
      </c>
      <c r="B41" s="1">
        <v>953774683.86778152</v>
      </c>
      <c r="C41" s="1" t="s">
        <v>42</v>
      </c>
      <c r="D41" s="1">
        <v>7897</v>
      </c>
      <c r="E41" s="1" t="s">
        <v>20</v>
      </c>
      <c r="F41" s="1" t="str">
        <f>VLOOKUP(Tbl_Transaktion[[#This Row],[Ansvar]],Tbl_Ansvar[],2,FALSE)</f>
        <v>Avdelningen Fröet</v>
      </c>
      <c r="G41" s="1" t="str">
        <f>VLOOKUP(Tbl_Transaktion[[#This Row],[Ansvar]],Tbl_Ansvar[],3,FALSE)</f>
        <v>Maria Andersson</v>
      </c>
      <c r="H41" s="1"/>
      <c r="I41" s="1"/>
      <c r="J41" s="1"/>
      <c r="K41" s="1"/>
      <c r="L41" s="1" t="s">
        <v>37</v>
      </c>
      <c r="M41" s="1" t="s">
        <v>28</v>
      </c>
      <c r="N41" s="1">
        <v>560.25636342202858</v>
      </c>
      <c r="O41" s="4">
        <v>5264345837</v>
      </c>
      <c r="P41" s="16">
        <v>43496</v>
      </c>
      <c r="Q41" s="1">
        <f>YEAR(Tbl_Transaktion[[#This Row],[Bokföringsdatum]])</f>
        <v>2019</v>
      </c>
      <c r="R41" s="28">
        <f>MONTH(Tbl_Transaktion[[#This Row],[Bokföringsdatum]])</f>
        <v>1</v>
      </c>
      <c r="S41" s="28">
        <f>DAY(Tbl_Transaktion[[#This Row],[Bokföringsdatum]])</f>
        <v>31</v>
      </c>
    </row>
    <row r="42" spans="1:19" x14ac:dyDescent="0.3">
      <c r="A42" s="15" t="s">
        <v>24</v>
      </c>
      <c r="B42" s="1">
        <v>160951059.44463727</v>
      </c>
      <c r="C42" s="1" t="s">
        <v>42</v>
      </c>
      <c r="D42" s="1">
        <v>7897</v>
      </c>
      <c r="E42" s="1" t="s">
        <v>20</v>
      </c>
      <c r="F42" s="1" t="str">
        <f>VLOOKUP(Tbl_Transaktion[[#This Row],[Ansvar]],Tbl_Ansvar[],2,FALSE)</f>
        <v>Avdelningen Fröet</v>
      </c>
      <c r="G42" s="1" t="str">
        <f>VLOOKUP(Tbl_Transaktion[[#This Row],[Ansvar]],Tbl_Ansvar[],3,FALSE)</f>
        <v>Maria Andersson</v>
      </c>
      <c r="H42" s="1"/>
      <c r="I42" s="1"/>
      <c r="J42" s="1"/>
      <c r="K42" s="1"/>
      <c r="L42" s="1" t="s">
        <v>18</v>
      </c>
      <c r="M42" s="1" t="s">
        <v>19</v>
      </c>
      <c r="N42" s="1">
        <v>901.41365078030583</v>
      </c>
      <c r="O42" s="4">
        <v>5306025311</v>
      </c>
      <c r="P42" s="16">
        <v>43496</v>
      </c>
      <c r="Q42" s="1">
        <f>YEAR(Tbl_Transaktion[[#This Row],[Bokföringsdatum]])</f>
        <v>2019</v>
      </c>
      <c r="R42" s="28">
        <f>MONTH(Tbl_Transaktion[[#This Row],[Bokföringsdatum]])</f>
        <v>1</v>
      </c>
      <c r="S42" s="28">
        <f>DAY(Tbl_Transaktion[[#This Row],[Bokföringsdatum]])</f>
        <v>31</v>
      </c>
    </row>
    <row r="43" spans="1:19" x14ac:dyDescent="0.3">
      <c r="A43" s="15" t="s">
        <v>24</v>
      </c>
      <c r="B43" s="1">
        <v>809042758.4841758</v>
      </c>
      <c r="C43" s="1" t="s">
        <v>42</v>
      </c>
      <c r="D43" s="1">
        <v>7897</v>
      </c>
      <c r="E43" s="1" t="s">
        <v>20</v>
      </c>
      <c r="F43" s="1" t="str">
        <f>VLOOKUP(Tbl_Transaktion[[#This Row],[Ansvar]],Tbl_Ansvar[],2,FALSE)</f>
        <v>Avdelningen Fröet</v>
      </c>
      <c r="G43" s="1" t="str">
        <f>VLOOKUP(Tbl_Transaktion[[#This Row],[Ansvar]],Tbl_Ansvar[],3,FALSE)</f>
        <v>Maria Andersson</v>
      </c>
      <c r="H43" s="1"/>
      <c r="I43" s="1"/>
      <c r="J43" s="1"/>
      <c r="K43" s="1"/>
      <c r="L43" s="1" t="s">
        <v>37</v>
      </c>
      <c r="M43" s="1" t="s">
        <v>28</v>
      </c>
      <c r="N43" s="1">
        <v>174.26800535186223</v>
      </c>
      <c r="O43" s="4">
        <v>5589452923</v>
      </c>
      <c r="P43" s="16">
        <v>43496</v>
      </c>
      <c r="Q43" s="1">
        <f>YEAR(Tbl_Transaktion[[#This Row],[Bokföringsdatum]])</f>
        <v>2019</v>
      </c>
      <c r="R43" s="28">
        <f>MONTH(Tbl_Transaktion[[#This Row],[Bokföringsdatum]])</f>
        <v>1</v>
      </c>
      <c r="S43" s="28">
        <f>DAY(Tbl_Transaktion[[#This Row],[Bokföringsdatum]])</f>
        <v>31</v>
      </c>
    </row>
    <row r="44" spans="1:19" x14ac:dyDescent="0.3">
      <c r="A44" s="15" t="s">
        <v>24</v>
      </c>
      <c r="B44" s="1">
        <v>1175952840.5475442</v>
      </c>
      <c r="C44" s="1" t="s">
        <v>42</v>
      </c>
      <c r="D44" s="1">
        <v>7897</v>
      </c>
      <c r="E44" s="1" t="s">
        <v>20</v>
      </c>
      <c r="F44" s="1" t="str">
        <f>VLOOKUP(Tbl_Transaktion[[#This Row],[Ansvar]],Tbl_Ansvar[],2,FALSE)</f>
        <v>Avdelningen Fröet</v>
      </c>
      <c r="G44" s="1" t="str">
        <f>VLOOKUP(Tbl_Transaktion[[#This Row],[Ansvar]],Tbl_Ansvar[],3,FALSE)</f>
        <v>Maria Andersson</v>
      </c>
      <c r="H44" s="1"/>
      <c r="I44" s="1"/>
      <c r="J44" s="1"/>
      <c r="K44" s="1"/>
      <c r="L44" s="1" t="s">
        <v>37</v>
      </c>
      <c r="M44" s="1" t="s">
        <v>28</v>
      </c>
      <c r="N44" s="1">
        <v>412.28246998044131</v>
      </c>
      <c r="O44" s="4">
        <v>7016457055</v>
      </c>
      <c r="P44" s="16">
        <v>43496</v>
      </c>
      <c r="Q44" s="1">
        <f>YEAR(Tbl_Transaktion[[#This Row],[Bokföringsdatum]])</f>
        <v>2019</v>
      </c>
      <c r="R44" s="28">
        <f>MONTH(Tbl_Transaktion[[#This Row],[Bokföringsdatum]])</f>
        <v>1</v>
      </c>
      <c r="S44" s="28">
        <f>DAY(Tbl_Transaktion[[#This Row],[Bokföringsdatum]])</f>
        <v>31</v>
      </c>
    </row>
    <row r="45" spans="1:19" x14ac:dyDescent="0.3">
      <c r="A45" s="15" t="s">
        <v>24</v>
      </c>
      <c r="B45" s="1">
        <v>392180561.73343146</v>
      </c>
      <c r="C45" s="1" t="s">
        <v>42</v>
      </c>
      <c r="D45" s="1">
        <v>7897</v>
      </c>
      <c r="E45" s="1" t="s">
        <v>20</v>
      </c>
      <c r="F45" s="1" t="str">
        <f>VLOOKUP(Tbl_Transaktion[[#This Row],[Ansvar]],Tbl_Ansvar[],2,FALSE)</f>
        <v>Avdelningen Fröet</v>
      </c>
      <c r="G45" s="1" t="str">
        <f>VLOOKUP(Tbl_Transaktion[[#This Row],[Ansvar]],Tbl_Ansvar[],3,FALSE)</f>
        <v>Maria Andersson</v>
      </c>
      <c r="H45" s="1"/>
      <c r="I45" s="1"/>
      <c r="J45" s="1"/>
      <c r="K45" s="1"/>
      <c r="L45" s="1" t="s">
        <v>37</v>
      </c>
      <c r="M45" s="1" t="s">
        <v>19</v>
      </c>
      <c r="N45" s="1">
        <v>629.24735350428102</v>
      </c>
      <c r="O45" s="4">
        <v>7734460534</v>
      </c>
      <c r="P45" s="16">
        <v>43496</v>
      </c>
      <c r="Q45" s="1">
        <f>YEAR(Tbl_Transaktion[[#This Row],[Bokföringsdatum]])</f>
        <v>2019</v>
      </c>
      <c r="R45" s="28">
        <f>MONTH(Tbl_Transaktion[[#This Row],[Bokföringsdatum]])</f>
        <v>1</v>
      </c>
      <c r="S45" s="28">
        <f>DAY(Tbl_Transaktion[[#This Row],[Bokföringsdatum]])</f>
        <v>31</v>
      </c>
    </row>
    <row r="46" spans="1:19" x14ac:dyDescent="0.3">
      <c r="A46" s="15" t="s">
        <v>24</v>
      </c>
      <c r="B46" s="1">
        <v>1118663471.0243363</v>
      </c>
      <c r="C46" s="1" t="s">
        <v>42</v>
      </c>
      <c r="D46" s="1">
        <v>7897</v>
      </c>
      <c r="E46" s="1" t="s">
        <v>20</v>
      </c>
      <c r="F46" s="1" t="str">
        <f>VLOOKUP(Tbl_Transaktion[[#This Row],[Ansvar]],Tbl_Ansvar[],2,FALSE)</f>
        <v>Avdelningen Fröet</v>
      </c>
      <c r="G46" s="1" t="str">
        <f>VLOOKUP(Tbl_Transaktion[[#This Row],[Ansvar]],Tbl_Ansvar[],3,FALSE)</f>
        <v>Maria Andersson</v>
      </c>
      <c r="H46" s="1"/>
      <c r="I46" s="1"/>
      <c r="J46" s="1"/>
      <c r="K46" s="1"/>
      <c r="L46" s="1" t="s">
        <v>37</v>
      </c>
      <c r="M46" s="1" t="s">
        <v>28</v>
      </c>
      <c r="N46" s="1">
        <v>403.8501517725748</v>
      </c>
      <c r="O46" s="4">
        <v>8336806722</v>
      </c>
      <c r="P46" s="16">
        <v>43496</v>
      </c>
      <c r="Q46" s="1">
        <f>YEAR(Tbl_Transaktion[[#This Row],[Bokföringsdatum]])</f>
        <v>2019</v>
      </c>
      <c r="R46" s="28">
        <f>MONTH(Tbl_Transaktion[[#This Row],[Bokföringsdatum]])</f>
        <v>1</v>
      </c>
      <c r="S46" s="28">
        <f>DAY(Tbl_Transaktion[[#This Row],[Bokföringsdatum]])</f>
        <v>31</v>
      </c>
    </row>
    <row r="47" spans="1:19" x14ac:dyDescent="0.3">
      <c r="A47" s="15" t="s">
        <v>24</v>
      </c>
      <c r="B47" s="1">
        <v>651795372.28675032</v>
      </c>
      <c r="C47" s="1" t="s">
        <v>42</v>
      </c>
      <c r="D47" s="1">
        <v>7897</v>
      </c>
      <c r="E47" s="1" t="s">
        <v>16</v>
      </c>
      <c r="F47" s="1" t="str">
        <f>VLOOKUP(Tbl_Transaktion[[#This Row],[Ansvar]],Tbl_Ansvar[],2,FALSE)</f>
        <v>Avdelningen Blomman</v>
      </c>
      <c r="G47" s="1" t="str">
        <f>VLOOKUP(Tbl_Transaktion[[#This Row],[Ansvar]],Tbl_Ansvar[],3,FALSE)</f>
        <v>Maria Andersson</v>
      </c>
      <c r="H47" s="1"/>
      <c r="I47" s="1"/>
      <c r="J47" s="1"/>
      <c r="K47" s="1"/>
      <c r="L47" s="1" t="s">
        <v>37</v>
      </c>
      <c r="M47" s="1" t="s">
        <v>19</v>
      </c>
      <c r="N47" s="1">
        <v>1050.6067016092643</v>
      </c>
      <c r="O47" s="4">
        <v>8520649610</v>
      </c>
      <c r="P47" s="16">
        <v>43496</v>
      </c>
      <c r="Q47" s="1">
        <f>YEAR(Tbl_Transaktion[[#This Row],[Bokföringsdatum]])</f>
        <v>2019</v>
      </c>
      <c r="R47" s="28">
        <f>MONTH(Tbl_Transaktion[[#This Row],[Bokföringsdatum]])</f>
        <v>1</v>
      </c>
      <c r="S47" s="28">
        <f>DAY(Tbl_Transaktion[[#This Row],[Bokföringsdatum]])</f>
        <v>31</v>
      </c>
    </row>
    <row r="48" spans="1:19" x14ac:dyDescent="0.3">
      <c r="A48" s="15" t="s">
        <v>24</v>
      </c>
      <c r="B48" s="1">
        <v>235893648.13534892</v>
      </c>
      <c r="C48" s="1" t="s">
        <v>42</v>
      </c>
      <c r="D48" s="1">
        <v>7897</v>
      </c>
      <c r="E48" s="1" t="s">
        <v>20</v>
      </c>
      <c r="F48" s="1" t="str">
        <f>VLOOKUP(Tbl_Transaktion[[#This Row],[Ansvar]],Tbl_Ansvar[],2,FALSE)</f>
        <v>Avdelningen Fröet</v>
      </c>
      <c r="G48" s="1" t="str">
        <f>VLOOKUP(Tbl_Transaktion[[#This Row],[Ansvar]],Tbl_Ansvar[],3,FALSE)</f>
        <v>Maria Andersson</v>
      </c>
      <c r="H48" s="1"/>
      <c r="I48" s="1"/>
      <c r="J48" s="1"/>
      <c r="K48" s="1"/>
      <c r="L48" s="1" t="s">
        <v>37</v>
      </c>
      <c r="M48" s="1" t="s">
        <v>19</v>
      </c>
      <c r="N48" s="1">
        <v>774.5798740523328</v>
      </c>
      <c r="O48" s="4">
        <v>9474859400</v>
      </c>
      <c r="P48" s="16">
        <v>43496</v>
      </c>
      <c r="Q48" s="1">
        <f>YEAR(Tbl_Transaktion[[#This Row],[Bokföringsdatum]])</f>
        <v>2019</v>
      </c>
      <c r="R48" s="28">
        <f>MONTH(Tbl_Transaktion[[#This Row],[Bokföringsdatum]])</f>
        <v>1</v>
      </c>
      <c r="S48" s="28">
        <f>DAY(Tbl_Transaktion[[#This Row],[Bokföringsdatum]])</f>
        <v>31</v>
      </c>
    </row>
    <row r="49" spans="1:19" x14ac:dyDescent="0.3">
      <c r="A49" s="15" t="s">
        <v>24</v>
      </c>
      <c r="B49" s="1">
        <v>985065054.2443738</v>
      </c>
      <c r="C49" s="1" t="s">
        <v>42</v>
      </c>
      <c r="D49" s="1">
        <v>7897</v>
      </c>
      <c r="E49" s="1" t="s">
        <v>20</v>
      </c>
      <c r="F49" s="1" t="str">
        <f>VLOOKUP(Tbl_Transaktion[[#This Row],[Ansvar]],Tbl_Ansvar[],2,FALSE)</f>
        <v>Avdelningen Fröet</v>
      </c>
      <c r="G49" s="1" t="str">
        <f>VLOOKUP(Tbl_Transaktion[[#This Row],[Ansvar]],Tbl_Ansvar[],3,FALSE)</f>
        <v>Maria Andersson</v>
      </c>
      <c r="H49" s="1"/>
      <c r="I49" s="1"/>
      <c r="J49" s="1"/>
      <c r="K49" s="1"/>
      <c r="L49" s="1" t="s">
        <v>37</v>
      </c>
      <c r="M49" s="1" t="s">
        <v>28</v>
      </c>
      <c r="N49" s="1">
        <v>685.7777457484251</v>
      </c>
      <c r="O49" s="4">
        <v>9935731897</v>
      </c>
      <c r="P49" s="16">
        <v>43496</v>
      </c>
      <c r="Q49" s="1">
        <f>YEAR(Tbl_Transaktion[[#This Row],[Bokföringsdatum]])</f>
        <v>2019</v>
      </c>
      <c r="R49" s="28">
        <f>MONTH(Tbl_Transaktion[[#This Row],[Bokföringsdatum]])</f>
        <v>1</v>
      </c>
      <c r="S49" s="28">
        <f>DAY(Tbl_Transaktion[[#This Row],[Bokföringsdatum]])</f>
        <v>31</v>
      </c>
    </row>
    <row r="50" spans="1:19" x14ac:dyDescent="0.3">
      <c r="A50" s="15" t="s">
        <v>24</v>
      </c>
      <c r="B50" s="1">
        <v>317552716.71608251</v>
      </c>
      <c r="C50" s="1" t="s">
        <v>42</v>
      </c>
      <c r="D50" s="1">
        <v>7897</v>
      </c>
      <c r="E50" s="1" t="s">
        <v>16</v>
      </c>
      <c r="F50" s="1" t="str">
        <f>VLOOKUP(Tbl_Transaktion[[#This Row],[Ansvar]],Tbl_Ansvar[],2,FALSE)</f>
        <v>Avdelningen Blomman</v>
      </c>
      <c r="G50" s="1" t="str">
        <f>VLOOKUP(Tbl_Transaktion[[#This Row],[Ansvar]],Tbl_Ansvar[],3,FALSE)</f>
        <v>Maria Andersson</v>
      </c>
      <c r="H50" s="1"/>
      <c r="I50" s="1"/>
      <c r="J50" s="1"/>
      <c r="K50" s="1"/>
      <c r="L50" s="1" t="s">
        <v>37</v>
      </c>
      <c r="M50" s="1" t="s">
        <v>19</v>
      </c>
      <c r="N50" s="1">
        <v>516.10859513718196</v>
      </c>
      <c r="O50" s="4">
        <v>10197281732</v>
      </c>
      <c r="P50" s="16">
        <v>43496</v>
      </c>
      <c r="Q50" s="1">
        <f>YEAR(Tbl_Transaktion[[#This Row],[Bokföringsdatum]])</f>
        <v>2019</v>
      </c>
      <c r="R50" s="28">
        <f>MONTH(Tbl_Transaktion[[#This Row],[Bokföringsdatum]])</f>
        <v>1</v>
      </c>
      <c r="S50" s="28">
        <f>DAY(Tbl_Transaktion[[#This Row],[Bokföringsdatum]])</f>
        <v>31</v>
      </c>
    </row>
    <row r="51" spans="1:19" x14ac:dyDescent="0.3">
      <c r="A51" s="15" t="s">
        <v>24</v>
      </c>
      <c r="B51" s="1">
        <v>1126951941.3243792</v>
      </c>
      <c r="C51" s="1" t="s">
        <v>42</v>
      </c>
      <c r="D51" s="1">
        <v>7897</v>
      </c>
      <c r="E51" s="1" t="s">
        <v>20</v>
      </c>
      <c r="F51" s="1" t="str">
        <f>VLOOKUP(Tbl_Transaktion[[#This Row],[Ansvar]],Tbl_Ansvar[],2,FALSE)</f>
        <v>Avdelningen Fröet</v>
      </c>
      <c r="G51" s="1" t="str">
        <f>VLOOKUP(Tbl_Transaktion[[#This Row],[Ansvar]],Tbl_Ansvar[],3,FALSE)</f>
        <v>Maria Andersson</v>
      </c>
      <c r="H51" s="1"/>
      <c r="I51" s="1"/>
      <c r="J51" s="1"/>
      <c r="K51" s="1"/>
      <c r="L51" s="1" t="s">
        <v>37</v>
      </c>
      <c r="M51" s="1" t="s">
        <v>28</v>
      </c>
      <c r="N51" s="1">
        <v>174.5284855254493</v>
      </c>
      <c r="O51" s="4">
        <v>10242141449</v>
      </c>
      <c r="P51" s="16">
        <v>43496</v>
      </c>
      <c r="Q51" s="1">
        <f>YEAR(Tbl_Transaktion[[#This Row],[Bokföringsdatum]])</f>
        <v>2019</v>
      </c>
      <c r="R51" s="28">
        <f>MONTH(Tbl_Transaktion[[#This Row],[Bokföringsdatum]])</f>
        <v>1</v>
      </c>
      <c r="S51" s="28">
        <f>DAY(Tbl_Transaktion[[#This Row],[Bokföringsdatum]])</f>
        <v>31</v>
      </c>
    </row>
    <row r="52" spans="1:19" x14ac:dyDescent="0.3">
      <c r="A52" s="15" t="s">
        <v>24</v>
      </c>
      <c r="B52" s="1">
        <v>167980021.38459906</v>
      </c>
      <c r="C52" s="1" t="s">
        <v>42</v>
      </c>
      <c r="D52" s="1">
        <v>7897</v>
      </c>
      <c r="E52" s="1" t="s">
        <v>20</v>
      </c>
      <c r="F52" s="1" t="str">
        <f>VLOOKUP(Tbl_Transaktion[[#This Row],[Ansvar]],Tbl_Ansvar[],2,FALSE)</f>
        <v>Avdelningen Fröet</v>
      </c>
      <c r="G52" s="1" t="str">
        <f>VLOOKUP(Tbl_Transaktion[[#This Row],[Ansvar]],Tbl_Ansvar[],3,FALSE)</f>
        <v>Maria Andersson</v>
      </c>
      <c r="H52" s="1"/>
      <c r="I52" s="1"/>
      <c r="J52" s="1"/>
      <c r="K52" s="1"/>
      <c r="L52" s="1" t="s">
        <v>37</v>
      </c>
      <c r="M52" s="1" t="s">
        <v>19</v>
      </c>
      <c r="N52" s="1">
        <v>290.86296161429067</v>
      </c>
      <c r="O52" s="4">
        <v>11067134044</v>
      </c>
      <c r="P52" s="16">
        <v>43496</v>
      </c>
      <c r="Q52" s="1">
        <f>YEAR(Tbl_Transaktion[[#This Row],[Bokföringsdatum]])</f>
        <v>2019</v>
      </c>
      <c r="R52" s="28">
        <f>MONTH(Tbl_Transaktion[[#This Row],[Bokföringsdatum]])</f>
        <v>1</v>
      </c>
      <c r="S52" s="28">
        <f>DAY(Tbl_Transaktion[[#This Row],[Bokföringsdatum]])</f>
        <v>31</v>
      </c>
    </row>
    <row r="53" spans="1:19" x14ac:dyDescent="0.3">
      <c r="A53" s="15" t="s">
        <v>24</v>
      </c>
      <c r="B53" s="1">
        <v>417091050.08079851</v>
      </c>
      <c r="C53" s="1" t="s">
        <v>42</v>
      </c>
      <c r="D53" s="1">
        <v>7897</v>
      </c>
      <c r="E53" s="1" t="s">
        <v>20</v>
      </c>
      <c r="F53" s="1" t="str">
        <f>VLOOKUP(Tbl_Transaktion[[#This Row],[Ansvar]],Tbl_Ansvar[],2,FALSE)</f>
        <v>Avdelningen Fröet</v>
      </c>
      <c r="G53" s="1" t="str">
        <f>VLOOKUP(Tbl_Transaktion[[#This Row],[Ansvar]],Tbl_Ansvar[],3,FALSE)</f>
        <v>Maria Andersson</v>
      </c>
      <c r="H53" s="1"/>
      <c r="I53" s="1"/>
      <c r="J53" s="1"/>
      <c r="K53" s="1"/>
      <c r="L53" s="1" t="s">
        <v>37</v>
      </c>
      <c r="M53" s="1" t="s">
        <v>19</v>
      </c>
      <c r="N53" s="1">
        <v>412.08090090363521</v>
      </c>
      <c r="O53" s="4">
        <v>11728310398</v>
      </c>
      <c r="P53" s="16">
        <v>43496</v>
      </c>
      <c r="Q53" s="1">
        <f>YEAR(Tbl_Transaktion[[#This Row],[Bokföringsdatum]])</f>
        <v>2019</v>
      </c>
      <c r="R53" s="28">
        <f>MONTH(Tbl_Transaktion[[#This Row],[Bokföringsdatum]])</f>
        <v>1</v>
      </c>
      <c r="S53" s="28">
        <f>DAY(Tbl_Transaktion[[#This Row],[Bokföringsdatum]])</f>
        <v>31</v>
      </c>
    </row>
    <row r="54" spans="1:19" x14ac:dyDescent="0.3">
      <c r="A54" s="15" t="s">
        <v>24</v>
      </c>
      <c r="B54" s="1">
        <v>558554808.58712816</v>
      </c>
      <c r="C54" s="1" t="s">
        <v>42</v>
      </c>
      <c r="D54" s="1">
        <v>7897</v>
      </c>
      <c r="E54" s="1" t="s">
        <v>20</v>
      </c>
      <c r="F54" s="1" t="str">
        <f>VLOOKUP(Tbl_Transaktion[[#This Row],[Ansvar]],Tbl_Ansvar[],2,FALSE)</f>
        <v>Avdelningen Fröet</v>
      </c>
      <c r="G54" s="1" t="str">
        <f>VLOOKUP(Tbl_Transaktion[[#This Row],[Ansvar]],Tbl_Ansvar[],3,FALSE)</f>
        <v>Maria Andersson</v>
      </c>
      <c r="H54" s="1"/>
      <c r="I54" s="1"/>
      <c r="J54" s="1"/>
      <c r="K54" s="1"/>
      <c r="L54" s="1" t="s">
        <v>37</v>
      </c>
      <c r="M54" s="1" t="s">
        <v>19</v>
      </c>
      <c r="N54" s="1">
        <v>285.37577534576201</v>
      </c>
      <c r="O54" s="4">
        <v>12192341085</v>
      </c>
      <c r="P54" s="16">
        <v>43496</v>
      </c>
      <c r="Q54" s="1">
        <f>YEAR(Tbl_Transaktion[[#This Row],[Bokföringsdatum]])</f>
        <v>2019</v>
      </c>
      <c r="R54" s="28">
        <f>MONTH(Tbl_Transaktion[[#This Row],[Bokföringsdatum]])</f>
        <v>1</v>
      </c>
      <c r="S54" s="28">
        <f>DAY(Tbl_Transaktion[[#This Row],[Bokföringsdatum]])</f>
        <v>31</v>
      </c>
    </row>
    <row r="55" spans="1:19" x14ac:dyDescent="0.3">
      <c r="A55" s="15" t="s">
        <v>24</v>
      </c>
      <c r="B55" s="1">
        <v>1106102563.7390568</v>
      </c>
      <c r="C55" s="1" t="s">
        <v>42</v>
      </c>
      <c r="D55" s="1">
        <v>7897</v>
      </c>
      <c r="E55" s="1" t="s">
        <v>20</v>
      </c>
      <c r="F55" s="1" t="str">
        <f>VLOOKUP(Tbl_Transaktion[[#This Row],[Ansvar]],Tbl_Ansvar[],2,FALSE)</f>
        <v>Avdelningen Fröet</v>
      </c>
      <c r="G55" s="1" t="str">
        <f>VLOOKUP(Tbl_Transaktion[[#This Row],[Ansvar]],Tbl_Ansvar[],3,FALSE)</f>
        <v>Maria Andersson</v>
      </c>
      <c r="H55" s="1"/>
      <c r="I55" s="1"/>
      <c r="J55" s="1"/>
      <c r="K55" s="1"/>
      <c r="L55" s="1" t="s">
        <v>37</v>
      </c>
      <c r="M55" s="1" t="s">
        <v>28</v>
      </c>
      <c r="N55" s="1">
        <v>258.5163252497955</v>
      </c>
      <c r="O55" s="4">
        <v>12255091463</v>
      </c>
      <c r="P55" s="16">
        <v>43496</v>
      </c>
      <c r="Q55" s="1">
        <f>YEAR(Tbl_Transaktion[[#This Row],[Bokföringsdatum]])</f>
        <v>2019</v>
      </c>
      <c r="R55" s="28">
        <f>MONTH(Tbl_Transaktion[[#This Row],[Bokföringsdatum]])</f>
        <v>1</v>
      </c>
      <c r="S55" s="28">
        <f>DAY(Tbl_Transaktion[[#This Row],[Bokföringsdatum]])</f>
        <v>31</v>
      </c>
    </row>
    <row r="56" spans="1:19" x14ac:dyDescent="0.3">
      <c r="A56" s="15" t="s">
        <v>24</v>
      </c>
      <c r="B56" s="1">
        <v>891275531.59038544</v>
      </c>
      <c r="C56" s="1" t="s">
        <v>42</v>
      </c>
      <c r="D56" s="1">
        <v>7896</v>
      </c>
      <c r="E56" s="1" t="s">
        <v>20</v>
      </c>
      <c r="F56" s="1" t="str">
        <f>VLOOKUP(Tbl_Transaktion[[#This Row],[Ansvar]],Tbl_Ansvar[],2,FALSE)</f>
        <v>Avdelningen Fröet</v>
      </c>
      <c r="G56" s="1" t="str">
        <f>VLOOKUP(Tbl_Transaktion[[#This Row],[Ansvar]],Tbl_Ansvar[],3,FALSE)</f>
        <v>Maria Andersson</v>
      </c>
      <c r="H56" s="1"/>
      <c r="I56" s="1"/>
      <c r="J56" s="1"/>
      <c r="K56" s="1"/>
      <c r="L56" s="1" t="s">
        <v>37</v>
      </c>
      <c r="M56" s="1" t="s">
        <v>28</v>
      </c>
      <c r="N56" s="1">
        <v>547.69043789441139</v>
      </c>
      <c r="O56" s="4">
        <v>12461950252</v>
      </c>
      <c r="P56" s="16">
        <v>43496</v>
      </c>
      <c r="Q56" s="1">
        <f>YEAR(Tbl_Transaktion[[#This Row],[Bokföringsdatum]])</f>
        <v>2019</v>
      </c>
      <c r="R56" s="28">
        <f>MONTH(Tbl_Transaktion[[#This Row],[Bokföringsdatum]])</f>
        <v>1</v>
      </c>
      <c r="S56" s="28">
        <f>DAY(Tbl_Transaktion[[#This Row],[Bokföringsdatum]])</f>
        <v>31</v>
      </c>
    </row>
    <row r="57" spans="1:19" x14ac:dyDescent="0.3">
      <c r="A57" s="15" t="s">
        <v>24</v>
      </c>
      <c r="B57" s="1">
        <v>327760373.10262978</v>
      </c>
      <c r="C57" s="1" t="s">
        <v>42</v>
      </c>
      <c r="D57" s="1">
        <v>7896</v>
      </c>
      <c r="E57" s="1" t="s">
        <v>16</v>
      </c>
      <c r="F57" s="1" t="str">
        <f>VLOOKUP(Tbl_Transaktion[[#This Row],[Ansvar]],Tbl_Ansvar[],2,FALSE)</f>
        <v>Avdelningen Blomman</v>
      </c>
      <c r="G57" s="1" t="str">
        <f>VLOOKUP(Tbl_Transaktion[[#This Row],[Ansvar]],Tbl_Ansvar[],3,FALSE)</f>
        <v>Maria Andersson</v>
      </c>
      <c r="H57" s="1"/>
      <c r="I57" s="1"/>
      <c r="J57" s="1"/>
      <c r="K57" s="1"/>
      <c r="L57" s="1" t="s">
        <v>37</v>
      </c>
      <c r="M57" s="1" t="s">
        <v>19</v>
      </c>
      <c r="N57" s="1">
        <v>258.37998319176819</v>
      </c>
      <c r="O57" s="4">
        <v>12514717606</v>
      </c>
      <c r="P57" s="16">
        <v>43496</v>
      </c>
      <c r="Q57" s="1">
        <f>YEAR(Tbl_Transaktion[[#This Row],[Bokföringsdatum]])</f>
        <v>2019</v>
      </c>
      <c r="R57" s="28">
        <f>MONTH(Tbl_Transaktion[[#This Row],[Bokföringsdatum]])</f>
        <v>1</v>
      </c>
      <c r="S57" s="28">
        <f>DAY(Tbl_Transaktion[[#This Row],[Bokföringsdatum]])</f>
        <v>31</v>
      </c>
    </row>
    <row r="58" spans="1:19" x14ac:dyDescent="0.3">
      <c r="A58" s="15" t="s">
        <v>24</v>
      </c>
      <c r="B58" s="1">
        <v>876411710.76943481</v>
      </c>
      <c r="C58" s="1" t="s">
        <v>42</v>
      </c>
      <c r="D58" s="1">
        <v>7896</v>
      </c>
      <c r="E58" s="1" t="s">
        <v>16</v>
      </c>
      <c r="F58" s="1" t="str">
        <f>VLOOKUP(Tbl_Transaktion[[#This Row],[Ansvar]],Tbl_Ansvar[],2,FALSE)</f>
        <v>Avdelningen Blomman</v>
      </c>
      <c r="G58" s="1" t="str">
        <f>VLOOKUP(Tbl_Transaktion[[#This Row],[Ansvar]],Tbl_Ansvar[],3,FALSE)</f>
        <v>Maria Andersson</v>
      </c>
      <c r="H58" s="1"/>
      <c r="I58" s="1"/>
      <c r="J58" s="1"/>
      <c r="K58" s="1"/>
      <c r="L58" s="1" t="s">
        <v>37</v>
      </c>
      <c r="M58" s="1" t="s">
        <v>28</v>
      </c>
      <c r="N58" s="1">
        <v>7842.2147576638108</v>
      </c>
      <c r="O58" s="4">
        <v>12725654374</v>
      </c>
      <c r="P58" s="16">
        <v>43496</v>
      </c>
      <c r="Q58" s="1">
        <f>YEAR(Tbl_Transaktion[[#This Row],[Bokföringsdatum]])</f>
        <v>2019</v>
      </c>
      <c r="R58" s="28">
        <f>MONTH(Tbl_Transaktion[[#This Row],[Bokföringsdatum]])</f>
        <v>1</v>
      </c>
      <c r="S58" s="28">
        <f>DAY(Tbl_Transaktion[[#This Row],[Bokföringsdatum]])</f>
        <v>31</v>
      </c>
    </row>
    <row r="59" spans="1:19" x14ac:dyDescent="0.3">
      <c r="A59" s="15" t="s">
        <v>24</v>
      </c>
      <c r="B59" s="1">
        <v>880264649.62814546</v>
      </c>
      <c r="C59" s="1" t="s">
        <v>42</v>
      </c>
      <c r="D59" s="1">
        <v>7896</v>
      </c>
      <c r="E59" s="1" t="s">
        <v>16</v>
      </c>
      <c r="F59" s="1" t="str">
        <f>VLOOKUP(Tbl_Transaktion[[#This Row],[Ansvar]],Tbl_Ansvar[],2,FALSE)</f>
        <v>Avdelningen Blomman</v>
      </c>
      <c r="G59" s="1" t="str">
        <f>VLOOKUP(Tbl_Transaktion[[#This Row],[Ansvar]],Tbl_Ansvar[],3,FALSE)</f>
        <v>Maria Andersson</v>
      </c>
      <c r="H59" s="1"/>
      <c r="I59" s="1"/>
      <c r="J59" s="1"/>
      <c r="K59" s="1"/>
      <c r="L59" s="1" t="s">
        <v>37</v>
      </c>
      <c r="M59" s="1" t="s">
        <v>28</v>
      </c>
      <c r="N59" s="1">
        <v>335.01446790007185</v>
      </c>
      <c r="O59" s="4">
        <v>13230781456</v>
      </c>
      <c r="P59" s="16">
        <v>43496</v>
      </c>
      <c r="Q59" s="1">
        <f>YEAR(Tbl_Transaktion[[#This Row],[Bokföringsdatum]])</f>
        <v>2019</v>
      </c>
      <c r="R59" s="28">
        <f>MONTH(Tbl_Transaktion[[#This Row],[Bokföringsdatum]])</f>
        <v>1</v>
      </c>
      <c r="S59" s="28">
        <f>DAY(Tbl_Transaktion[[#This Row],[Bokföringsdatum]])</f>
        <v>31</v>
      </c>
    </row>
    <row r="60" spans="1:19" x14ac:dyDescent="0.3">
      <c r="A60" s="15" t="s">
        <v>24</v>
      </c>
      <c r="B60" s="1">
        <v>1032737147.8270378</v>
      </c>
      <c r="C60" s="1" t="s">
        <v>42</v>
      </c>
      <c r="D60" s="1">
        <v>7896</v>
      </c>
      <c r="E60" s="1" t="s">
        <v>20</v>
      </c>
      <c r="F60" s="1" t="str">
        <f>VLOOKUP(Tbl_Transaktion[[#This Row],[Ansvar]],Tbl_Ansvar[],2,FALSE)</f>
        <v>Avdelningen Fröet</v>
      </c>
      <c r="G60" s="1" t="str">
        <f>VLOOKUP(Tbl_Transaktion[[#This Row],[Ansvar]],Tbl_Ansvar[],3,FALSE)</f>
        <v>Maria Andersson</v>
      </c>
      <c r="H60" s="1"/>
      <c r="I60" s="1"/>
      <c r="J60" s="1"/>
      <c r="K60" s="1"/>
      <c r="L60" s="1" t="s">
        <v>37</v>
      </c>
      <c r="M60" s="1" t="s">
        <v>28</v>
      </c>
      <c r="N60" s="1">
        <v>2116.0387377543898</v>
      </c>
      <c r="O60" s="4">
        <v>14044056339</v>
      </c>
      <c r="P60" s="16">
        <v>43496</v>
      </c>
      <c r="Q60" s="1">
        <f>YEAR(Tbl_Transaktion[[#This Row],[Bokföringsdatum]])</f>
        <v>2019</v>
      </c>
      <c r="R60" s="28">
        <f>MONTH(Tbl_Transaktion[[#This Row],[Bokföringsdatum]])</f>
        <v>1</v>
      </c>
      <c r="S60" s="28">
        <f>DAY(Tbl_Transaktion[[#This Row],[Bokföringsdatum]])</f>
        <v>31</v>
      </c>
    </row>
    <row r="61" spans="1:19" x14ac:dyDescent="0.3">
      <c r="A61" s="15" t="s">
        <v>24</v>
      </c>
      <c r="B61" s="1">
        <v>572684484.67307746</v>
      </c>
      <c r="C61" s="1" t="s">
        <v>42</v>
      </c>
      <c r="D61" s="1">
        <v>7896</v>
      </c>
      <c r="E61" s="1" t="s">
        <v>20</v>
      </c>
      <c r="F61" s="1" t="str">
        <f>VLOOKUP(Tbl_Transaktion[[#This Row],[Ansvar]],Tbl_Ansvar[],2,FALSE)</f>
        <v>Avdelningen Fröet</v>
      </c>
      <c r="G61" s="1" t="str">
        <f>VLOOKUP(Tbl_Transaktion[[#This Row],[Ansvar]],Tbl_Ansvar[],3,FALSE)</f>
        <v>Maria Andersson</v>
      </c>
      <c r="H61" s="1"/>
      <c r="I61" s="1"/>
      <c r="J61" s="1"/>
      <c r="K61" s="1"/>
      <c r="L61" s="1" t="s">
        <v>37</v>
      </c>
      <c r="M61" s="1" t="s">
        <v>19</v>
      </c>
      <c r="N61" s="1">
        <v>1281.2410905408335</v>
      </c>
      <c r="O61" s="4">
        <v>14835824560</v>
      </c>
      <c r="P61" s="16">
        <v>43496</v>
      </c>
      <c r="Q61" s="1">
        <f>YEAR(Tbl_Transaktion[[#This Row],[Bokföringsdatum]])</f>
        <v>2019</v>
      </c>
      <c r="R61" s="28">
        <f>MONTH(Tbl_Transaktion[[#This Row],[Bokföringsdatum]])</f>
        <v>1</v>
      </c>
      <c r="S61" s="28">
        <f>DAY(Tbl_Transaktion[[#This Row],[Bokföringsdatum]])</f>
        <v>31</v>
      </c>
    </row>
    <row r="62" spans="1:19" x14ac:dyDescent="0.3">
      <c r="A62" s="15" t="s">
        <v>24</v>
      </c>
      <c r="B62" s="1">
        <v>34985145.318108819</v>
      </c>
      <c r="C62" s="1" t="s">
        <v>42</v>
      </c>
      <c r="D62" s="1">
        <v>7896</v>
      </c>
      <c r="E62" s="1" t="s">
        <v>20</v>
      </c>
      <c r="F62" s="1" t="str">
        <f>VLOOKUP(Tbl_Transaktion[[#This Row],[Ansvar]],Tbl_Ansvar[],2,FALSE)</f>
        <v>Avdelningen Fröet</v>
      </c>
      <c r="G62" s="1" t="str">
        <f>VLOOKUP(Tbl_Transaktion[[#This Row],[Ansvar]],Tbl_Ansvar[],3,FALSE)</f>
        <v>Maria Andersson</v>
      </c>
      <c r="H62" s="1"/>
      <c r="I62" s="1"/>
      <c r="J62" s="1"/>
      <c r="K62" s="1"/>
      <c r="L62" s="1" t="s">
        <v>37</v>
      </c>
      <c r="M62" s="1" t="s">
        <v>19</v>
      </c>
      <c r="N62" s="1">
        <v>625.79762785290109</v>
      </c>
      <c r="O62" s="4">
        <v>1601865606</v>
      </c>
      <c r="P62" s="16">
        <v>43496</v>
      </c>
      <c r="Q62" s="1">
        <f>YEAR(Tbl_Transaktion[[#This Row],[Bokföringsdatum]])</f>
        <v>2019</v>
      </c>
      <c r="R62" s="28">
        <f>MONTH(Tbl_Transaktion[[#This Row],[Bokföringsdatum]])</f>
        <v>1</v>
      </c>
      <c r="S62" s="28">
        <f>DAY(Tbl_Transaktion[[#This Row],[Bokföringsdatum]])</f>
        <v>31</v>
      </c>
    </row>
    <row r="63" spans="1:19" x14ac:dyDescent="0.3">
      <c r="A63" s="15" t="s">
        <v>24</v>
      </c>
      <c r="B63" s="1">
        <v>844713684.87410867</v>
      </c>
      <c r="C63" s="1" t="s">
        <v>42</v>
      </c>
      <c r="D63" s="1">
        <v>7896</v>
      </c>
      <c r="E63" s="1" t="s">
        <v>16</v>
      </c>
      <c r="F63" s="1" t="str">
        <f>VLOOKUP(Tbl_Transaktion[[#This Row],[Ansvar]],Tbl_Ansvar[],2,FALSE)</f>
        <v>Avdelningen Blomman</v>
      </c>
      <c r="G63" s="1" t="str">
        <f>VLOOKUP(Tbl_Transaktion[[#This Row],[Ansvar]],Tbl_Ansvar[],3,FALSE)</f>
        <v>Maria Andersson</v>
      </c>
      <c r="H63" s="1"/>
      <c r="I63" s="1"/>
      <c r="J63" s="1"/>
      <c r="K63" s="1"/>
      <c r="L63" s="1" t="s">
        <v>37</v>
      </c>
      <c r="M63" s="1" t="s">
        <v>28</v>
      </c>
      <c r="N63" s="1">
        <v>101.84499509177013</v>
      </c>
      <c r="O63" s="4">
        <v>2055258208</v>
      </c>
      <c r="P63" s="16">
        <v>43524</v>
      </c>
      <c r="Q63" s="1">
        <f>YEAR(Tbl_Transaktion[[#This Row],[Bokföringsdatum]])</f>
        <v>2019</v>
      </c>
      <c r="R63" s="28">
        <f>MONTH(Tbl_Transaktion[[#This Row],[Bokföringsdatum]])</f>
        <v>2</v>
      </c>
      <c r="S63" s="28">
        <f>DAY(Tbl_Transaktion[[#This Row],[Bokföringsdatum]])</f>
        <v>28</v>
      </c>
    </row>
    <row r="64" spans="1:19" x14ac:dyDescent="0.3">
      <c r="A64" s="15" t="s">
        <v>24</v>
      </c>
      <c r="B64" s="1">
        <v>1067001795.7348562</v>
      </c>
      <c r="C64" s="1" t="s">
        <v>42</v>
      </c>
      <c r="D64" s="1">
        <v>7896</v>
      </c>
      <c r="E64" s="1" t="s">
        <v>20</v>
      </c>
      <c r="F64" s="1" t="str">
        <f>VLOOKUP(Tbl_Transaktion[[#This Row],[Ansvar]],Tbl_Ansvar[],2,FALSE)</f>
        <v>Avdelningen Fröet</v>
      </c>
      <c r="G64" s="1" t="str">
        <f>VLOOKUP(Tbl_Transaktion[[#This Row],[Ansvar]],Tbl_Ansvar[],3,FALSE)</f>
        <v>Maria Andersson</v>
      </c>
      <c r="H64" s="1"/>
      <c r="I64" s="1"/>
      <c r="J64" s="1"/>
      <c r="K64" s="1"/>
      <c r="L64" s="1" t="s">
        <v>37</v>
      </c>
      <c r="M64" s="1" t="s">
        <v>28</v>
      </c>
      <c r="N64" s="1">
        <v>244.27515828579629</v>
      </c>
      <c r="O64" s="4">
        <v>11151351244</v>
      </c>
      <c r="P64" s="16">
        <v>43524</v>
      </c>
      <c r="Q64" s="1">
        <f>YEAR(Tbl_Transaktion[[#This Row],[Bokföringsdatum]])</f>
        <v>2019</v>
      </c>
      <c r="R64" s="28">
        <f>MONTH(Tbl_Transaktion[[#This Row],[Bokföringsdatum]])</f>
        <v>2</v>
      </c>
      <c r="S64" s="28">
        <f>DAY(Tbl_Transaktion[[#This Row],[Bokföringsdatum]])</f>
        <v>28</v>
      </c>
    </row>
    <row r="65" spans="1:19" x14ac:dyDescent="0.3">
      <c r="A65" s="15" t="s">
        <v>24</v>
      </c>
      <c r="B65" s="1">
        <v>509301695.1866076</v>
      </c>
      <c r="C65" s="1" t="s">
        <v>42</v>
      </c>
      <c r="D65" s="1">
        <v>7896</v>
      </c>
      <c r="E65" s="1" t="s">
        <v>20</v>
      </c>
      <c r="F65" s="1" t="str">
        <f>VLOOKUP(Tbl_Transaktion[[#This Row],[Ansvar]],Tbl_Ansvar[],2,FALSE)</f>
        <v>Avdelningen Fröet</v>
      </c>
      <c r="G65" s="1" t="str">
        <f>VLOOKUP(Tbl_Transaktion[[#This Row],[Ansvar]],Tbl_Ansvar[],3,FALSE)</f>
        <v>Maria Andersson</v>
      </c>
      <c r="H65" s="1"/>
      <c r="I65" s="1"/>
      <c r="J65" s="1"/>
      <c r="K65" s="1"/>
      <c r="L65" s="1" t="s">
        <v>37</v>
      </c>
      <c r="M65" s="1" t="s">
        <v>19</v>
      </c>
      <c r="N65" s="1">
        <v>906.53994112180374</v>
      </c>
      <c r="O65" s="4">
        <v>11710171227</v>
      </c>
      <c r="P65" s="16">
        <v>43524</v>
      </c>
      <c r="Q65" s="1">
        <f>YEAR(Tbl_Transaktion[[#This Row],[Bokföringsdatum]])</f>
        <v>2019</v>
      </c>
      <c r="R65" s="28">
        <f>MONTH(Tbl_Transaktion[[#This Row],[Bokföringsdatum]])</f>
        <v>2</v>
      </c>
      <c r="S65" s="28">
        <f>DAY(Tbl_Transaktion[[#This Row],[Bokföringsdatum]])</f>
        <v>28</v>
      </c>
    </row>
    <row r="66" spans="1:19" x14ac:dyDescent="0.3">
      <c r="A66" s="15" t="s">
        <v>24</v>
      </c>
      <c r="B66" s="1">
        <v>788324287.72025943</v>
      </c>
      <c r="C66" s="1" t="s">
        <v>42</v>
      </c>
      <c r="D66" s="1">
        <v>7896</v>
      </c>
      <c r="E66" s="1" t="s">
        <v>20</v>
      </c>
      <c r="F66" s="1" t="str">
        <f>VLOOKUP(Tbl_Transaktion[[#This Row],[Ansvar]],Tbl_Ansvar[],2,FALSE)</f>
        <v>Avdelningen Fröet</v>
      </c>
      <c r="G66" s="1" t="str">
        <f>VLOOKUP(Tbl_Transaktion[[#This Row],[Ansvar]],Tbl_Ansvar[],3,FALSE)</f>
        <v>Maria Andersson</v>
      </c>
      <c r="H66" s="1"/>
      <c r="I66" s="1"/>
      <c r="J66" s="1"/>
      <c r="K66" s="1"/>
      <c r="L66" s="1" t="s">
        <v>37</v>
      </c>
      <c r="M66" s="1" t="s">
        <v>28</v>
      </c>
      <c r="N66" s="1">
        <v>425.69797115937132</v>
      </c>
      <c r="O66" s="4">
        <v>13205815076</v>
      </c>
      <c r="P66" s="16">
        <v>43524</v>
      </c>
      <c r="Q66" s="1">
        <f>YEAR(Tbl_Transaktion[[#This Row],[Bokföringsdatum]])</f>
        <v>2019</v>
      </c>
      <c r="R66" s="28">
        <f>MONTH(Tbl_Transaktion[[#This Row],[Bokföringsdatum]])</f>
        <v>2</v>
      </c>
      <c r="S66" s="28">
        <f>DAY(Tbl_Transaktion[[#This Row],[Bokföringsdatum]])</f>
        <v>28</v>
      </c>
    </row>
    <row r="67" spans="1:19" x14ac:dyDescent="0.3">
      <c r="A67" s="15" t="s">
        <v>24</v>
      </c>
      <c r="B67" s="1">
        <v>685483511.41729689</v>
      </c>
      <c r="C67" s="1" t="s">
        <v>42</v>
      </c>
      <c r="D67" s="1">
        <v>7896</v>
      </c>
      <c r="E67" s="1" t="s">
        <v>20</v>
      </c>
      <c r="F67" s="1" t="str">
        <f>VLOOKUP(Tbl_Transaktion[[#This Row],[Ansvar]],Tbl_Ansvar[],2,FALSE)</f>
        <v>Avdelningen Fröet</v>
      </c>
      <c r="G67" s="1" t="str">
        <f>VLOOKUP(Tbl_Transaktion[[#This Row],[Ansvar]],Tbl_Ansvar[],3,FALSE)</f>
        <v>Maria Andersson</v>
      </c>
      <c r="H67" s="1"/>
      <c r="I67" s="1"/>
      <c r="J67" s="1"/>
      <c r="K67" s="1"/>
      <c r="L67" s="1" t="s">
        <v>37</v>
      </c>
      <c r="M67" s="1" t="s">
        <v>19</v>
      </c>
      <c r="N67" s="1">
        <v>73.802280390883254</v>
      </c>
      <c r="O67" s="4">
        <v>14920651388</v>
      </c>
      <c r="P67" s="16">
        <v>43524</v>
      </c>
      <c r="Q67" s="1">
        <f>YEAR(Tbl_Transaktion[[#This Row],[Bokföringsdatum]])</f>
        <v>2019</v>
      </c>
      <c r="R67" s="28">
        <f>MONTH(Tbl_Transaktion[[#This Row],[Bokföringsdatum]])</f>
        <v>2</v>
      </c>
      <c r="S67" s="28">
        <f>DAY(Tbl_Transaktion[[#This Row],[Bokföringsdatum]])</f>
        <v>28</v>
      </c>
    </row>
    <row r="68" spans="1:19" x14ac:dyDescent="0.3">
      <c r="A68" s="15" t="s">
        <v>24</v>
      </c>
      <c r="B68" s="1">
        <v>554417787.41340888</v>
      </c>
      <c r="C68" s="1" t="s">
        <v>42</v>
      </c>
      <c r="D68" s="1">
        <v>7896</v>
      </c>
      <c r="E68" s="1" t="s">
        <v>20</v>
      </c>
      <c r="F68" s="1" t="str">
        <f>VLOOKUP(Tbl_Transaktion[[#This Row],[Ansvar]],Tbl_Ansvar[],2,FALSE)</f>
        <v>Avdelningen Fröet</v>
      </c>
      <c r="G68" s="1" t="str">
        <f>VLOOKUP(Tbl_Transaktion[[#This Row],[Ansvar]],Tbl_Ansvar[],3,FALSE)</f>
        <v>Maria Andersson</v>
      </c>
      <c r="H68" s="1"/>
      <c r="I68" s="1"/>
      <c r="J68" s="1"/>
      <c r="K68" s="1"/>
      <c r="L68" s="1" t="s">
        <v>18</v>
      </c>
      <c r="M68" s="1" t="s">
        <v>19</v>
      </c>
      <c r="N68" s="1">
        <v>203.4203548925062</v>
      </c>
      <c r="O68" s="4">
        <v>4184617859</v>
      </c>
      <c r="P68" s="16">
        <v>43524</v>
      </c>
      <c r="Q68" s="1">
        <f>YEAR(Tbl_Transaktion[[#This Row],[Bokföringsdatum]])</f>
        <v>2019</v>
      </c>
      <c r="R68" s="28">
        <f>MONTH(Tbl_Transaktion[[#This Row],[Bokföringsdatum]])</f>
        <v>2</v>
      </c>
      <c r="S68" s="28">
        <f>DAY(Tbl_Transaktion[[#This Row],[Bokföringsdatum]])</f>
        <v>28</v>
      </c>
    </row>
    <row r="69" spans="1:19" x14ac:dyDescent="0.3">
      <c r="A69" s="15" t="s">
        <v>24</v>
      </c>
      <c r="B69" s="1">
        <v>619589931.47333753</v>
      </c>
      <c r="C69" s="1" t="s">
        <v>43</v>
      </c>
      <c r="D69" s="1">
        <v>8890</v>
      </c>
      <c r="E69" s="1" t="s">
        <v>20</v>
      </c>
      <c r="F69" s="1" t="str">
        <f>VLOOKUP(Tbl_Transaktion[[#This Row],[Ansvar]],Tbl_Ansvar[],2,FALSE)</f>
        <v>Avdelningen Fröet</v>
      </c>
      <c r="G69" s="1" t="str">
        <f>VLOOKUP(Tbl_Transaktion[[#This Row],[Ansvar]],Tbl_Ansvar[],3,FALSE)</f>
        <v>Maria Andersson</v>
      </c>
      <c r="H69" s="1"/>
      <c r="I69" s="1"/>
      <c r="J69" s="1"/>
      <c r="K69" s="1"/>
      <c r="L69" s="1" t="s">
        <v>37</v>
      </c>
      <c r="M69" s="1" t="s">
        <v>19</v>
      </c>
      <c r="N69" s="1">
        <v>4795.794067164351</v>
      </c>
      <c r="O69" s="4">
        <v>7078188</v>
      </c>
      <c r="P69" s="16">
        <v>43524</v>
      </c>
      <c r="Q69" s="1">
        <f>YEAR(Tbl_Transaktion[[#This Row],[Bokföringsdatum]])</f>
        <v>2019</v>
      </c>
      <c r="R69" s="28">
        <f>MONTH(Tbl_Transaktion[[#This Row],[Bokföringsdatum]])</f>
        <v>2</v>
      </c>
      <c r="S69" s="28">
        <f>DAY(Tbl_Transaktion[[#This Row],[Bokföringsdatum]])</f>
        <v>28</v>
      </c>
    </row>
    <row r="70" spans="1:19" x14ac:dyDescent="0.3">
      <c r="A70" s="15" t="s">
        <v>24</v>
      </c>
      <c r="B70" s="1">
        <v>598681483.37706053</v>
      </c>
      <c r="C70" s="1" t="s">
        <v>44</v>
      </c>
      <c r="D70" s="1">
        <v>5999</v>
      </c>
      <c r="E70" s="1" t="s">
        <v>20</v>
      </c>
      <c r="F70" s="1" t="str">
        <f>VLOOKUP(Tbl_Transaktion[[#This Row],[Ansvar]],Tbl_Ansvar[],2,FALSE)</f>
        <v>Avdelningen Fröet</v>
      </c>
      <c r="G70" s="1" t="str">
        <f>VLOOKUP(Tbl_Transaktion[[#This Row],[Ansvar]],Tbl_Ansvar[],3,FALSE)</f>
        <v>Maria Andersson</v>
      </c>
      <c r="H70" s="1"/>
      <c r="I70" s="1"/>
      <c r="J70" s="1"/>
      <c r="K70" s="1"/>
      <c r="L70" s="1" t="s">
        <v>18</v>
      </c>
      <c r="M70" s="1" t="s">
        <v>19</v>
      </c>
      <c r="N70" s="1">
        <v>35.770077107242315</v>
      </c>
      <c r="O70" s="4">
        <v>2589500</v>
      </c>
      <c r="P70" s="16">
        <v>43524</v>
      </c>
      <c r="Q70" s="1">
        <f>YEAR(Tbl_Transaktion[[#This Row],[Bokföringsdatum]])</f>
        <v>2019</v>
      </c>
      <c r="R70" s="28">
        <f>MONTH(Tbl_Transaktion[[#This Row],[Bokföringsdatum]])</f>
        <v>2</v>
      </c>
      <c r="S70" s="28">
        <f>DAY(Tbl_Transaktion[[#This Row],[Bokföringsdatum]])</f>
        <v>28</v>
      </c>
    </row>
    <row r="71" spans="1:19" x14ac:dyDescent="0.3">
      <c r="A71" s="15" t="s">
        <v>24</v>
      </c>
      <c r="B71" s="1">
        <v>598681483.37706053</v>
      </c>
      <c r="C71" s="1" t="s">
        <v>44</v>
      </c>
      <c r="D71" s="1">
        <v>5999</v>
      </c>
      <c r="E71" s="1" t="s">
        <v>20</v>
      </c>
      <c r="F71" s="1" t="str">
        <f>VLOOKUP(Tbl_Transaktion[[#This Row],[Ansvar]],Tbl_Ansvar[],2,FALSE)</f>
        <v>Avdelningen Fröet</v>
      </c>
      <c r="G71" s="1" t="str">
        <f>VLOOKUP(Tbl_Transaktion[[#This Row],[Ansvar]],Tbl_Ansvar[],3,FALSE)</f>
        <v>Maria Andersson</v>
      </c>
      <c r="H71" s="1"/>
      <c r="I71" s="1"/>
      <c r="J71" s="1"/>
      <c r="K71" s="1"/>
      <c r="L71" s="1" t="s">
        <v>18</v>
      </c>
      <c r="M71" s="1" t="s">
        <v>19</v>
      </c>
      <c r="N71" s="1">
        <v>535.36092603738291</v>
      </c>
      <c r="O71" s="4">
        <v>4686884</v>
      </c>
      <c r="P71" s="16">
        <v>43524</v>
      </c>
      <c r="Q71" s="1">
        <f>YEAR(Tbl_Transaktion[[#This Row],[Bokföringsdatum]])</f>
        <v>2019</v>
      </c>
      <c r="R71" s="28">
        <f>MONTH(Tbl_Transaktion[[#This Row],[Bokföringsdatum]])</f>
        <v>2</v>
      </c>
      <c r="S71" s="28">
        <f>DAY(Tbl_Transaktion[[#This Row],[Bokföringsdatum]])</f>
        <v>28</v>
      </c>
    </row>
    <row r="72" spans="1:19" x14ac:dyDescent="0.3">
      <c r="A72" s="15" t="s">
        <v>24</v>
      </c>
      <c r="B72" s="1">
        <v>732224523.25630176</v>
      </c>
      <c r="C72" s="1" t="s">
        <v>44</v>
      </c>
      <c r="D72" s="1">
        <v>5999</v>
      </c>
      <c r="E72" s="1" t="s">
        <v>20</v>
      </c>
      <c r="F72" s="1" t="str">
        <f>VLOOKUP(Tbl_Transaktion[[#This Row],[Ansvar]],Tbl_Ansvar[],2,FALSE)</f>
        <v>Avdelningen Fröet</v>
      </c>
      <c r="G72" s="1" t="str">
        <f>VLOOKUP(Tbl_Transaktion[[#This Row],[Ansvar]],Tbl_Ansvar[],3,FALSE)</f>
        <v>Maria Andersson</v>
      </c>
      <c r="H72" s="1"/>
      <c r="I72" s="1"/>
      <c r="J72" s="1"/>
      <c r="K72" s="1"/>
      <c r="L72" s="1" t="s">
        <v>18</v>
      </c>
      <c r="M72" s="1" t="s">
        <v>28</v>
      </c>
      <c r="N72" s="1">
        <v>5968.5216348237227</v>
      </c>
      <c r="O72" s="4">
        <v>24111759</v>
      </c>
      <c r="P72" s="16">
        <v>43524</v>
      </c>
      <c r="Q72" s="1">
        <f>YEAR(Tbl_Transaktion[[#This Row],[Bokföringsdatum]])</f>
        <v>2019</v>
      </c>
      <c r="R72" s="28">
        <f>MONTH(Tbl_Transaktion[[#This Row],[Bokföringsdatum]])</f>
        <v>2</v>
      </c>
      <c r="S72" s="28">
        <f>DAY(Tbl_Transaktion[[#This Row],[Bokföringsdatum]])</f>
        <v>28</v>
      </c>
    </row>
    <row r="73" spans="1:19" x14ac:dyDescent="0.3">
      <c r="A73" s="15" t="s">
        <v>24</v>
      </c>
      <c r="B73" s="1">
        <v>901055598.57429385</v>
      </c>
      <c r="C73" s="1" t="s">
        <v>44</v>
      </c>
      <c r="D73" s="1">
        <v>5999</v>
      </c>
      <c r="E73" s="1" t="s">
        <v>20</v>
      </c>
      <c r="F73" s="1" t="str">
        <f>VLOOKUP(Tbl_Transaktion[[#This Row],[Ansvar]],Tbl_Ansvar[],2,FALSE)</f>
        <v>Avdelningen Fröet</v>
      </c>
      <c r="G73" s="1" t="str">
        <f>VLOOKUP(Tbl_Transaktion[[#This Row],[Ansvar]],Tbl_Ansvar[],3,FALSE)</f>
        <v>Maria Andersson</v>
      </c>
      <c r="H73" s="1"/>
      <c r="I73" s="1"/>
      <c r="J73" s="1"/>
      <c r="K73" s="1"/>
      <c r="L73" s="1" t="s">
        <v>37</v>
      </c>
      <c r="M73" s="1" t="s">
        <v>28</v>
      </c>
      <c r="N73" s="1">
        <v>239.59887350051491</v>
      </c>
      <c r="O73" s="4">
        <v>139739840658</v>
      </c>
      <c r="P73" s="16">
        <v>43524</v>
      </c>
      <c r="Q73" s="1">
        <f>YEAR(Tbl_Transaktion[[#This Row],[Bokföringsdatum]])</f>
        <v>2019</v>
      </c>
      <c r="R73" s="28">
        <f>MONTH(Tbl_Transaktion[[#This Row],[Bokföringsdatum]])</f>
        <v>2</v>
      </c>
      <c r="S73" s="28">
        <f>DAY(Tbl_Transaktion[[#This Row],[Bokföringsdatum]])</f>
        <v>28</v>
      </c>
    </row>
    <row r="74" spans="1:19" x14ac:dyDescent="0.3">
      <c r="A74" s="15" t="s">
        <v>24</v>
      </c>
      <c r="B74" s="1">
        <v>330186569.45306432</v>
      </c>
      <c r="C74" s="1" t="s">
        <v>45</v>
      </c>
      <c r="D74" s="1">
        <v>5999</v>
      </c>
      <c r="E74" s="1" t="s">
        <v>16</v>
      </c>
      <c r="F74" s="1" t="str">
        <f>VLOOKUP(Tbl_Transaktion[[#This Row],[Ansvar]],Tbl_Ansvar[],2,FALSE)</f>
        <v>Avdelningen Blomman</v>
      </c>
      <c r="G74" s="1" t="str">
        <f>VLOOKUP(Tbl_Transaktion[[#This Row],[Ansvar]],Tbl_Ansvar[],3,FALSE)</f>
        <v>Maria Andersson</v>
      </c>
      <c r="H74" s="1"/>
      <c r="I74" s="1"/>
      <c r="J74" s="1"/>
      <c r="K74" s="1"/>
      <c r="L74" s="1" t="s">
        <v>37</v>
      </c>
      <c r="M74" s="1" t="s">
        <v>19</v>
      </c>
      <c r="N74" s="1">
        <v>-246.19588229643639</v>
      </c>
      <c r="O74" s="4">
        <v>496642450590</v>
      </c>
      <c r="P74" s="16">
        <v>43524</v>
      </c>
      <c r="Q74" s="1">
        <f>YEAR(Tbl_Transaktion[[#This Row],[Bokföringsdatum]])</f>
        <v>2019</v>
      </c>
      <c r="R74" s="28">
        <f>MONTH(Tbl_Transaktion[[#This Row],[Bokföringsdatum]])</f>
        <v>2</v>
      </c>
      <c r="S74" s="28">
        <f>DAY(Tbl_Transaktion[[#This Row],[Bokföringsdatum]])</f>
        <v>28</v>
      </c>
    </row>
    <row r="75" spans="1:19" x14ac:dyDescent="0.3">
      <c r="A75" s="15" t="s">
        <v>24</v>
      </c>
      <c r="B75" s="1">
        <v>950946099.75694311</v>
      </c>
      <c r="C75" s="1" t="s">
        <v>44</v>
      </c>
      <c r="D75" s="1">
        <v>5999</v>
      </c>
      <c r="E75" s="1" t="s">
        <v>46</v>
      </c>
      <c r="F75" s="1" t="str">
        <f>VLOOKUP(Tbl_Transaktion[[#This Row],[Ansvar]],Tbl_Ansvar[],2,FALSE)</f>
        <v>Chefens</v>
      </c>
      <c r="G75" s="1" t="str">
        <f>VLOOKUP(Tbl_Transaktion[[#This Row],[Ansvar]],Tbl_Ansvar[],3,FALSE)</f>
        <v>Aisha Mohammed</v>
      </c>
      <c r="H75" s="1"/>
      <c r="I75" s="1"/>
      <c r="J75" s="1"/>
      <c r="K75" s="1"/>
      <c r="L75" s="1" t="s">
        <v>18</v>
      </c>
      <c r="M75" s="1" t="s">
        <v>28</v>
      </c>
      <c r="N75" s="1">
        <v>1135.7908828547825</v>
      </c>
      <c r="O75" s="4">
        <v>69726</v>
      </c>
      <c r="P75" s="16">
        <v>43524</v>
      </c>
      <c r="Q75" s="1">
        <f>YEAR(Tbl_Transaktion[[#This Row],[Bokföringsdatum]])</f>
        <v>2019</v>
      </c>
      <c r="R75" s="28">
        <f>MONTH(Tbl_Transaktion[[#This Row],[Bokföringsdatum]])</f>
        <v>2</v>
      </c>
      <c r="S75" s="28">
        <f>DAY(Tbl_Transaktion[[#This Row],[Bokföringsdatum]])</f>
        <v>28</v>
      </c>
    </row>
    <row r="76" spans="1:19" x14ac:dyDescent="0.3">
      <c r="A76" s="15" t="s">
        <v>24</v>
      </c>
      <c r="B76" s="1">
        <v>1273227994.6317651</v>
      </c>
      <c r="C76" s="1" t="s">
        <v>44</v>
      </c>
      <c r="D76" s="1">
        <v>5999</v>
      </c>
      <c r="E76" s="1" t="s">
        <v>20</v>
      </c>
      <c r="F76" s="1" t="str">
        <f>VLOOKUP(Tbl_Transaktion[[#This Row],[Ansvar]],Tbl_Ansvar[],2,FALSE)</f>
        <v>Avdelningen Fröet</v>
      </c>
      <c r="G76" s="1" t="str">
        <f>VLOOKUP(Tbl_Transaktion[[#This Row],[Ansvar]],Tbl_Ansvar[],3,FALSE)</f>
        <v>Maria Andersson</v>
      </c>
      <c r="H76" s="1"/>
      <c r="I76" s="1"/>
      <c r="J76" s="1"/>
      <c r="K76" s="1"/>
      <c r="L76" s="1" t="s">
        <v>18</v>
      </c>
      <c r="M76" s="1" t="s">
        <v>28</v>
      </c>
      <c r="N76" s="1">
        <v>3321.3287768508308</v>
      </c>
      <c r="O76" s="4">
        <v>26459344</v>
      </c>
      <c r="P76" s="16">
        <v>43524</v>
      </c>
      <c r="Q76" s="1">
        <f>YEAR(Tbl_Transaktion[[#This Row],[Bokföringsdatum]])</f>
        <v>2019</v>
      </c>
      <c r="R76" s="28">
        <f>MONTH(Tbl_Transaktion[[#This Row],[Bokföringsdatum]])</f>
        <v>2</v>
      </c>
      <c r="S76" s="28">
        <f>DAY(Tbl_Transaktion[[#This Row],[Bokföringsdatum]])</f>
        <v>28</v>
      </c>
    </row>
    <row r="77" spans="1:19" x14ac:dyDescent="0.3">
      <c r="A77" s="15" t="s">
        <v>24</v>
      </c>
      <c r="B77" s="1">
        <v>845969121.8605628</v>
      </c>
      <c r="C77" s="1" t="s">
        <v>45</v>
      </c>
      <c r="D77" s="1">
        <v>5999</v>
      </c>
      <c r="E77" s="1" t="s">
        <v>16</v>
      </c>
      <c r="F77" s="1" t="str">
        <f>VLOOKUP(Tbl_Transaktion[[#This Row],[Ansvar]],Tbl_Ansvar[],2,FALSE)</f>
        <v>Avdelningen Blomman</v>
      </c>
      <c r="G77" s="1" t="str">
        <f>VLOOKUP(Tbl_Transaktion[[#This Row],[Ansvar]],Tbl_Ansvar[],3,FALSE)</f>
        <v>Maria Andersson</v>
      </c>
      <c r="H77" s="1"/>
      <c r="I77" s="1"/>
      <c r="J77" s="1"/>
      <c r="K77" s="1"/>
      <c r="L77" s="1" t="s">
        <v>37</v>
      </c>
      <c r="M77" s="1" t="s">
        <v>28</v>
      </c>
      <c r="N77" s="1">
        <v>870.90773568250358</v>
      </c>
      <c r="O77" s="4">
        <v>831273</v>
      </c>
      <c r="P77" s="16">
        <v>43524</v>
      </c>
      <c r="Q77" s="1">
        <f>YEAR(Tbl_Transaktion[[#This Row],[Bokföringsdatum]])</f>
        <v>2019</v>
      </c>
      <c r="R77" s="28">
        <f>MONTH(Tbl_Transaktion[[#This Row],[Bokföringsdatum]])</f>
        <v>2</v>
      </c>
      <c r="S77" s="28">
        <f>DAY(Tbl_Transaktion[[#This Row],[Bokföringsdatum]])</f>
        <v>28</v>
      </c>
    </row>
    <row r="78" spans="1:19" x14ac:dyDescent="0.3">
      <c r="A78" s="15" t="s">
        <v>24</v>
      </c>
      <c r="B78" s="1">
        <v>368891479.58374226</v>
      </c>
      <c r="C78" s="1" t="s">
        <v>45</v>
      </c>
      <c r="D78" s="1">
        <v>5999</v>
      </c>
      <c r="E78" s="1" t="s">
        <v>20</v>
      </c>
      <c r="F78" s="1" t="str">
        <f>VLOOKUP(Tbl_Transaktion[[#This Row],[Ansvar]],Tbl_Ansvar[],2,FALSE)</f>
        <v>Avdelningen Fröet</v>
      </c>
      <c r="G78" s="1" t="str">
        <f>VLOOKUP(Tbl_Transaktion[[#This Row],[Ansvar]],Tbl_Ansvar[],3,FALSE)</f>
        <v>Maria Andersson</v>
      </c>
      <c r="H78" s="1"/>
      <c r="I78" s="1"/>
      <c r="J78" s="1"/>
      <c r="K78" s="1"/>
      <c r="L78" s="1" t="s">
        <v>37</v>
      </c>
      <c r="M78" s="1" t="s">
        <v>19</v>
      </c>
      <c r="N78" s="1">
        <v>547.39958776900073</v>
      </c>
      <c r="O78" s="4">
        <v>838504</v>
      </c>
      <c r="P78" s="16">
        <v>43524</v>
      </c>
      <c r="Q78" s="1">
        <f>YEAR(Tbl_Transaktion[[#This Row],[Bokföringsdatum]])</f>
        <v>2019</v>
      </c>
      <c r="R78" s="28">
        <f>MONTH(Tbl_Transaktion[[#This Row],[Bokföringsdatum]])</f>
        <v>2</v>
      </c>
      <c r="S78" s="28">
        <f>DAY(Tbl_Transaktion[[#This Row],[Bokföringsdatum]])</f>
        <v>28</v>
      </c>
    </row>
    <row r="79" spans="1:19" x14ac:dyDescent="0.3">
      <c r="A79" s="15" t="s">
        <v>24</v>
      </c>
      <c r="B79" s="1">
        <v>1273227994.6317651</v>
      </c>
      <c r="C79" s="1" t="s">
        <v>44</v>
      </c>
      <c r="D79" s="1">
        <v>5999</v>
      </c>
      <c r="E79" s="1" t="s">
        <v>46</v>
      </c>
      <c r="F79" s="1" t="str">
        <f>VLOOKUP(Tbl_Transaktion[[#This Row],[Ansvar]],Tbl_Ansvar[],2,FALSE)</f>
        <v>Chefens</v>
      </c>
      <c r="G79" s="1" t="str">
        <f>VLOOKUP(Tbl_Transaktion[[#This Row],[Ansvar]],Tbl_Ansvar[],3,FALSE)</f>
        <v>Aisha Mohammed</v>
      </c>
      <c r="H79" s="1"/>
      <c r="I79" s="1"/>
      <c r="J79" s="1"/>
      <c r="K79" s="1"/>
      <c r="L79" s="1" t="s">
        <v>18</v>
      </c>
      <c r="M79" s="1" t="s">
        <v>28</v>
      </c>
      <c r="N79" s="1">
        <v>866.07668523397251</v>
      </c>
      <c r="O79" s="4">
        <v>18690601</v>
      </c>
      <c r="P79" s="16">
        <v>43524</v>
      </c>
      <c r="Q79" s="1">
        <f>YEAR(Tbl_Transaktion[[#This Row],[Bokföringsdatum]])</f>
        <v>2019</v>
      </c>
      <c r="R79" s="28">
        <f>MONTH(Tbl_Transaktion[[#This Row],[Bokföringsdatum]])</f>
        <v>2</v>
      </c>
      <c r="S79" s="28">
        <f>DAY(Tbl_Transaktion[[#This Row],[Bokföringsdatum]])</f>
        <v>28</v>
      </c>
    </row>
    <row r="80" spans="1:19" x14ac:dyDescent="0.3">
      <c r="A80" s="15" t="s">
        <v>24</v>
      </c>
      <c r="B80" s="1">
        <v>1192032484.3161283</v>
      </c>
      <c r="C80" s="1" t="s">
        <v>47</v>
      </c>
      <c r="D80" s="1">
        <v>6666</v>
      </c>
      <c r="E80" s="1" t="s">
        <v>46</v>
      </c>
      <c r="F80" s="1" t="str">
        <f>VLOOKUP(Tbl_Transaktion[[#This Row],[Ansvar]],Tbl_Ansvar[],2,FALSE)</f>
        <v>Chefens</v>
      </c>
      <c r="G80" s="1" t="str">
        <f>VLOOKUP(Tbl_Transaktion[[#This Row],[Ansvar]],Tbl_Ansvar[],3,FALSE)</f>
        <v>Aisha Mohammed</v>
      </c>
      <c r="H80" s="1"/>
      <c r="I80" s="1"/>
      <c r="J80" s="1"/>
      <c r="K80" s="1"/>
      <c r="L80" s="1" t="s">
        <v>18</v>
      </c>
      <c r="M80" s="1" t="s">
        <v>28</v>
      </c>
      <c r="N80" s="1">
        <v>435.73952509054817</v>
      </c>
      <c r="O80" s="4">
        <v>363414</v>
      </c>
      <c r="P80" s="16">
        <v>43524</v>
      </c>
      <c r="Q80" s="1">
        <f>YEAR(Tbl_Transaktion[[#This Row],[Bokföringsdatum]])</f>
        <v>2019</v>
      </c>
      <c r="R80" s="28">
        <f>MONTH(Tbl_Transaktion[[#This Row],[Bokföringsdatum]])</f>
        <v>2</v>
      </c>
      <c r="S80" s="28">
        <f>DAY(Tbl_Transaktion[[#This Row],[Bokföringsdatum]])</f>
        <v>28</v>
      </c>
    </row>
    <row r="81" spans="1:19" x14ac:dyDescent="0.3">
      <c r="A81" s="15" t="s">
        <v>24</v>
      </c>
      <c r="B81" s="1">
        <v>443634479.59122068</v>
      </c>
      <c r="C81" s="1" t="s">
        <v>47</v>
      </c>
      <c r="D81" s="1">
        <v>6666</v>
      </c>
      <c r="E81" s="1" t="s">
        <v>46</v>
      </c>
      <c r="F81" s="1" t="str">
        <f>VLOOKUP(Tbl_Transaktion[[#This Row],[Ansvar]],Tbl_Ansvar[],2,FALSE)</f>
        <v>Chefens</v>
      </c>
      <c r="G81" s="1" t="str">
        <f>VLOOKUP(Tbl_Transaktion[[#This Row],[Ansvar]],Tbl_Ansvar[],3,FALSE)</f>
        <v>Aisha Mohammed</v>
      </c>
      <c r="H81" s="1"/>
      <c r="I81" s="1"/>
      <c r="J81" s="1"/>
      <c r="K81" s="1"/>
      <c r="L81" s="1" t="s">
        <v>18</v>
      </c>
      <c r="M81" s="1" t="s">
        <v>19</v>
      </c>
      <c r="N81" s="1">
        <v>227.39752255569562</v>
      </c>
      <c r="O81" s="4">
        <v>36607196</v>
      </c>
      <c r="P81" s="16">
        <v>43524</v>
      </c>
      <c r="Q81" s="1">
        <f>YEAR(Tbl_Transaktion[[#This Row],[Bokföringsdatum]])</f>
        <v>2019</v>
      </c>
      <c r="R81" s="28">
        <f>MONTH(Tbl_Transaktion[[#This Row],[Bokföringsdatum]])</f>
        <v>2</v>
      </c>
      <c r="S81" s="28">
        <f>DAY(Tbl_Transaktion[[#This Row],[Bokföringsdatum]])</f>
        <v>28</v>
      </c>
    </row>
    <row r="82" spans="1:19" x14ac:dyDescent="0.3">
      <c r="A82" s="15" t="s">
        <v>24</v>
      </c>
      <c r="B82" s="1">
        <v>983698233.60296774</v>
      </c>
      <c r="C82" s="1" t="s">
        <v>47</v>
      </c>
      <c r="D82" s="1">
        <v>6666</v>
      </c>
      <c r="E82" s="1" t="s">
        <v>46</v>
      </c>
      <c r="F82" s="1" t="str">
        <f>VLOOKUP(Tbl_Transaktion[[#This Row],[Ansvar]],Tbl_Ansvar[],2,FALSE)</f>
        <v>Chefens</v>
      </c>
      <c r="G82" s="1" t="str">
        <f>VLOOKUP(Tbl_Transaktion[[#This Row],[Ansvar]],Tbl_Ansvar[],3,FALSE)</f>
        <v>Aisha Mohammed</v>
      </c>
      <c r="H82" s="1"/>
      <c r="I82" s="1"/>
      <c r="J82" s="1"/>
      <c r="K82" s="1"/>
      <c r="L82" s="1" t="s">
        <v>18</v>
      </c>
      <c r="M82" s="1" t="s">
        <v>28</v>
      </c>
      <c r="N82" s="1">
        <v>248.26599396950519</v>
      </c>
      <c r="O82" s="4">
        <v>51405946</v>
      </c>
      <c r="P82" s="16">
        <v>43524</v>
      </c>
      <c r="Q82" s="1">
        <f>YEAR(Tbl_Transaktion[[#This Row],[Bokföringsdatum]])</f>
        <v>2019</v>
      </c>
      <c r="R82" s="28">
        <f>MONTH(Tbl_Transaktion[[#This Row],[Bokföringsdatum]])</f>
        <v>2</v>
      </c>
      <c r="S82" s="28">
        <f>DAY(Tbl_Transaktion[[#This Row],[Bokföringsdatum]])</f>
        <v>28</v>
      </c>
    </row>
    <row r="83" spans="1:19" x14ac:dyDescent="0.3">
      <c r="A83" s="15" t="s">
        <v>24</v>
      </c>
      <c r="B83" s="1">
        <v>515040109.49962157</v>
      </c>
      <c r="C83" s="1" t="s">
        <v>47</v>
      </c>
      <c r="D83" s="1">
        <v>6666</v>
      </c>
      <c r="E83" s="1" t="s">
        <v>46</v>
      </c>
      <c r="F83" s="1" t="str">
        <f>VLOOKUP(Tbl_Transaktion[[#This Row],[Ansvar]],Tbl_Ansvar[],2,FALSE)</f>
        <v>Chefens</v>
      </c>
      <c r="G83" s="1" t="str">
        <f>VLOOKUP(Tbl_Transaktion[[#This Row],[Ansvar]],Tbl_Ansvar[],3,FALSE)</f>
        <v>Aisha Mohammed</v>
      </c>
      <c r="H83" s="1"/>
      <c r="I83" s="1"/>
      <c r="J83" s="1"/>
      <c r="K83" s="1"/>
      <c r="L83" s="1" t="s">
        <v>18</v>
      </c>
      <c r="M83" s="1" t="s">
        <v>19</v>
      </c>
      <c r="N83" s="1">
        <v>582.22187114256121</v>
      </c>
      <c r="O83" s="4">
        <v>1895615609</v>
      </c>
      <c r="P83" s="16">
        <v>43524</v>
      </c>
      <c r="Q83" s="1">
        <f>YEAR(Tbl_Transaktion[[#This Row],[Bokföringsdatum]])</f>
        <v>2019</v>
      </c>
      <c r="R83" s="28">
        <f>MONTH(Tbl_Transaktion[[#This Row],[Bokföringsdatum]])</f>
        <v>2</v>
      </c>
      <c r="S83" s="28">
        <f>DAY(Tbl_Transaktion[[#This Row],[Bokföringsdatum]])</f>
        <v>28</v>
      </c>
    </row>
    <row r="84" spans="1:19" x14ac:dyDescent="0.3">
      <c r="A84" s="15" t="s">
        <v>24</v>
      </c>
      <c r="B84" s="1">
        <v>633307559.92098653</v>
      </c>
      <c r="C84" s="1" t="s">
        <v>47</v>
      </c>
      <c r="D84" s="1">
        <v>6666</v>
      </c>
      <c r="E84" s="1" t="s">
        <v>46</v>
      </c>
      <c r="F84" s="1" t="str">
        <f>VLOOKUP(Tbl_Transaktion[[#This Row],[Ansvar]],Tbl_Ansvar[],2,FALSE)</f>
        <v>Chefens</v>
      </c>
      <c r="G84" s="1" t="str">
        <f>VLOOKUP(Tbl_Transaktion[[#This Row],[Ansvar]],Tbl_Ansvar[],3,FALSE)</f>
        <v>Aisha Mohammed</v>
      </c>
      <c r="H84" s="1"/>
      <c r="I84" s="1"/>
      <c r="J84" s="1"/>
      <c r="K84" s="1"/>
      <c r="L84" s="1" t="s">
        <v>18</v>
      </c>
      <c r="M84" s="1" t="s">
        <v>19</v>
      </c>
      <c r="N84" s="1">
        <v>566.22047849385103</v>
      </c>
      <c r="O84" s="4">
        <v>2988463020</v>
      </c>
      <c r="P84" s="16">
        <v>43524</v>
      </c>
      <c r="Q84" s="1">
        <f>YEAR(Tbl_Transaktion[[#This Row],[Bokföringsdatum]])</f>
        <v>2019</v>
      </c>
      <c r="R84" s="28">
        <f>MONTH(Tbl_Transaktion[[#This Row],[Bokföringsdatum]])</f>
        <v>2</v>
      </c>
      <c r="S84" s="28">
        <f>DAY(Tbl_Transaktion[[#This Row],[Bokföringsdatum]])</f>
        <v>28</v>
      </c>
    </row>
    <row r="85" spans="1:19" x14ac:dyDescent="0.3">
      <c r="A85" s="15" t="s">
        <v>24</v>
      </c>
      <c r="B85" s="1">
        <v>362890899.2934863</v>
      </c>
      <c r="C85" s="1" t="s">
        <v>48</v>
      </c>
      <c r="D85" s="1">
        <v>6666</v>
      </c>
      <c r="E85" s="1" t="s">
        <v>46</v>
      </c>
      <c r="F85" s="1" t="str">
        <f>VLOOKUP(Tbl_Transaktion[[#This Row],[Ansvar]],Tbl_Ansvar[],2,FALSE)</f>
        <v>Chefens</v>
      </c>
      <c r="G85" s="1" t="str">
        <f>VLOOKUP(Tbl_Transaktion[[#This Row],[Ansvar]],Tbl_Ansvar[],3,FALSE)</f>
        <v>Aisha Mohammed</v>
      </c>
      <c r="H85" s="1"/>
      <c r="I85" s="1"/>
      <c r="J85" s="1"/>
      <c r="K85" s="1"/>
      <c r="L85" s="1" t="s">
        <v>37</v>
      </c>
      <c r="M85" s="1" t="s">
        <v>19</v>
      </c>
      <c r="N85" s="1">
        <v>419.47</v>
      </c>
      <c r="O85" s="4">
        <v>473691</v>
      </c>
      <c r="P85" s="16">
        <v>43524</v>
      </c>
      <c r="Q85" s="1">
        <f>YEAR(Tbl_Transaktion[[#This Row],[Bokföringsdatum]])</f>
        <v>2019</v>
      </c>
      <c r="R85" s="28">
        <f>MONTH(Tbl_Transaktion[[#This Row],[Bokföringsdatum]])</f>
        <v>2</v>
      </c>
      <c r="S85" s="28">
        <f>DAY(Tbl_Transaktion[[#This Row],[Bokföringsdatum]])</f>
        <v>28</v>
      </c>
    </row>
    <row r="86" spans="1:19" x14ac:dyDescent="0.3">
      <c r="A86" s="15" t="s">
        <v>24</v>
      </c>
      <c r="B86" s="1">
        <v>150477132.45065758</v>
      </c>
      <c r="C86" s="1" t="s">
        <v>44</v>
      </c>
      <c r="D86" s="1">
        <v>6666</v>
      </c>
      <c r="E86" s="1" t="s">
        <v>46</v>
      </c>
      <c r="F86" s="1" t="str">
        <f>VLOOKUP(Tbl_Transaktion[[#This Row],[Ansvar]],Tbl_Ansvar[],2,FALSE)</f>
        <v>Chefens</v>
      </c>
      <c r="G86" s="1" t="str">
        <f>VLOOKUP(Tbl_Transaktion[[#This Row],[Ansvar]],Tbl_Ansvar[],3,FALSE)</f>
        <v>Aisha Mohammed</v>
      </c>
      <c r="H86" s="1"/>
      <c r="I86" s="1"/>
      <c r="J86" s="1"/>
      <c r="K86" s="1"/>
      <c r="L86" s="1" t="s">
        <v>37</v>
      </c>
      <c r="M86" s="1" t="s">
        <v>19</v>
      </c>
      <c r="N86" s="1">
        <v>81.130083153203302</v>
      </c>
      <c r="O86" s="4">
        <v>379169</v>
      </c>
      <c r="P86" s="16">
        <v>43524</v>
      </c>
      <c r="Q86" s="1">
        <f>YEAR(Tbl_Transaktion[[#This Row],[Bokföringsdatum]])</f>
        <v>2019</v>
      </c>
      <c r="R86" s="28">
        <f>MONTH(Tbl_Transaktion[[#This Row],[Bokföringsdatum]])</f>
        <v>2</v>
      </c>
      <c r="S86" s="28">
        <f>DAY(Tbl_Transaktion[[#This Row],[Bokföringsdatum]])</f>
        <v>28</v>
      </c>
    </row>
    <row r="87" spans="1:19" x14ac:dyDescent="0.3">
      <c r="A87" s="15" t="s">
        <v>14</v>
      </c>
      <c r="B87" s="1">
        <v>8960549.8630516846</v>
      </c>
      <c r="C87" s="1" t="s">
        <v>49</v>
      </c>
      <c r="D87" s="1">
        <v>6666</v>
      </c>
      <c r="E87" s="1" t="s">
        <v>46</v>
      </c>
      <c r="F87" s="1" t="str">
        <f>VLOOKUP(Tbl_Transaktion[[#This Row],[Ansvar]],Tbl_Ansvar[],2,FALSE)</f>
        <v>Chefens</v>
      </c>
      <c r="G87" s="1" t="str">
        <f>VLOOKUP(Tbl_Transaktion[[#This Row],[Ansvar]],Tbl_Ansvar[],3,FALSE)</f>
        <v>Aisha Mohammed</v>
      </c>
      <c r="H87" s="1"/>
      <c r="I87" s="1" t="s">
        <v>22</v>
      </c>
      <c r="J87" s="1"/>
      <c r="K87" s="1" t="s">
        <v>23</v>
      </c>
      <c r="L87" s="1" t="s">
        <v>18</v>
      </c>
      <c r="M87" s="1" t="s">
        <v>19</v>
      </c>
      <c r="N87" s="1">
        <v>2501.2560986406361</v>
      </c>
      <c r="O87" s="4"/>
      <c r="P87" s="16">
        <v>43524</v>
      </c>
      <c r="Q87" s="1">
        <f>YEAR(Tbl_Transaktion[[#This Row],[Bokföringsdatum]])</f>
        <v>2019</v>
      </c>
      <c r="R87" s="28">
        <f>MONTH(Tbl_Transaktion[[#This Row],[Bokföringsdatum]])</f>
        <v>2</v>
      </c>
      <c r="S87" s="28">
        <f>DAY(Tbl_Transaktion[[#This Row],[Bokföringsdatum]])</f>
        <v>28</v>
      </c>
    </row>
    <row r="88" spans="1:19" x14ac:dyDescent="0.3">
      <c r="A88" s="15" t="s">
        <v>24</v>
      </c>
      <c r="B88" s="1">
        <v>129995510.68440312</v>
      </c>
      <c r="C88" s="1" t="s">
        <v>44</v>
      </c>
      <c r="D88" s="1">
        <v>6666</v>
      </c>
      <c r="E88" s="1" t="s">
        <v>46</v>
      </c>
      <c r="F88" s="1" t="str">
        <f>VLOOKUP(Tbl_Transaktion[[#This Row],[Ansvar]],Tbl_Ansvar[],2,FALSE)</f>
        <v>Chefens</v>
      </c>
      <c r="G88" s="1" t="str">
        <f>VLOOKUP(Tbl_Transaktion[[#This Row],[Ansvar]],Tbl_Ansvar[],3,FALSE)</f>
        <v>Aisha Mohammed</v>
      </c>
      <c r="H88" s="1"/>
      <c r="I88" s="1"/>
      <c r="J88" s="1"/>
      <c r="K88" s="1"/>
      <c r="L88" s="1" t="s">
        <v>37</v>
      </c>
      <c r="M88" s="1" t="s">
        <v>19</v>
      </c>
      <c r="N88" s="1">
        <v>459.93440785043248</v>
      </c>
      <c r="O88" s="4">
        <v>101710</v>
      </c>
      <c r="P88" s="16">
        <v>43524</v>
      </c>
      <c r="Q88" s="1">
        <f>YEAR(Tbl_Transaktion[[#This Row],[Bokföringsdatum]])</f>
        <v>2019</v>
      </c>
      <c r="R88" s="28">
        <f>MONTH(Tbl_Transaktion[[#This Row],[Bokföringsdatum]])</f>
        <v>2</v>
      </c>
      <c r="S88" s="28">
        <f>DAY(Tbl_Transaktion[[#This Row],[Bokföringsdatum]])</f>
        <v>28</v>
      </c>
    </row>
    <row r="89" spans="1:19" x14ac:dyDescent="0.3">
      <c r="A89" s="15" t="s">
        <v>24</v>
      </c>
      <c r="B89" s="1">
        <v>600703038.04123676</v>
      </c>
      <c r="C89" s="1" t="s">
        <v>50</v>
      </c>
      <c r="D89" s="1">
        <v>6666</v>
      </c>
      <c r="E89" s="1" t="s">
        <v>46</v>
      </c>
      <c r="F89" s="1" t="str">
        <f>VLOOKUP(Tbl_Transaktion[[#This Row],[Ansvar]],Tbl_Ansvar[],2,FALSE)</f>
        <v>Chefens</v>
      </c>
      <c r="G89" s="1" t="str">
        <f>VLOOKUP(Tbl_Transaktion[[#This Row],[Ansvar]],Tbl_Ansvar[],3,FALSE)</f>
        <v>Aisha Mohammed</v>
      </c>
      <c r="H89" s="1"/>
      <c r="I89" s="1"/>
      <c r="J89" s="1"/>
      <c r="K89" s="1"/>
      <c r="L89" s="1" t="s">
        <v>37</v>
      </c>
      <c r="M89" s="1" t="s">
        <v>19</v>
      </c>
      <c r="N89" s="1">
        <v>9151.2677625938013</v>
      </c>
      <c r="O89" s="4">
        <v>140875</v>
      </c>
      <c r="P89" s="16">
        <v>43524</v>
      </c>
      <c r="Q89" s="1">
        <f>YEAR(Tbl_Transaktion[[#This Row],[Bokföringsdatum]])</f>
        <v>2019</v>
      </c>
      <c r="R89" s="28">
        <f>MONTH(Tbl_Transaktion[[#This Row],[Bokföringsdatum]])</f>
        <v>2</v>
      </c>
      <c r="S89" s="28">
        <f>DAY(Tbl_Transaktion[[#This Row],[Bokföringsdatum]])</f>
        <v>28</v>
      </c>
    </row>
    <row r="90" spans="1:19" x14ac:dyDescent="0.3">
      <c r="A90" s="15" t="s">
        <v>24</v>
      </c>
      <c r="B90" s="1">
        <v>385338479.0841589</v>
      </c>
      <c r="C90" s="1" t="s">
        <v>43</v>
      </c>
      <c r="D90" s="1">
        <v>7777</v>
      </c>
      <c r="E90" s="1" t="s">
        <v>20</v>
      </c>
      <c r="F90" s="1" t="str">
        <f>VLOOKUP(Tbl_Transaktion[[#This Row],[Ansvar]],Tbl_Ansvar[],2,FALSE)</f>
        <v>Avdelningen Fröet</v>
      </c>
      <c r="G90" s="1" t="str">
        <f>VLOOKUP(Tbl_Transaktion[[#This Row],[Ansvar]],Tbl_Ansvar[],3,FALSE)</f>
        <v>Maria Andersson</v>
      </c>
      <c r="H90" s="1"/>
      <c r="I90" s="1"/>
      <c r="J90" s="1"/>
      <c r="K90" s="1"/>
      <c r="L90" s="1" t="s">
        <v>51</v>
      </c>
      <c r="M90" s="1" t="s">
        <v>19</v>
      </c>
      <c r="N90" s="1">
        <v>2398.3218442938964</v>
      </c>
      <c r="O90" s="4">
        <v>6132262</v>
      </c>
      <c r="P90" s="16">
        <v>43555</v>
      </c>
      <c r="Q90" s="1">
        <f>YEAR(Tbl_Transaktion[[#This Row],[Bokföringsdatum]])</f>
        <v>2019</v>
      </c>
      <c r="R90" s="28">
        <f>MONTH(Tbl_Transaktion[[#This Row],[Bokföringsdatum]])</f>
        <v>3</v>
      </c>
      <c r="S90" s="28">
        <f>DAY(Tbl_Transaktion[[#This Row],[Bokföringsdatum]])</f>
        <v>31</v>
      </c>
    </row>
    <row r="91" spans="1:19" x14ac:dyDescent="0.3">
      <c r="A91" s="15" t="s">
        <v>24</v>
      </c>
      <c r="B91" s="1">
        <v>1307861184.359865</v>
      </c>
      <c r="C91" s="1" t="s">
        <v>52</v>
      </c>
      <c r="D91" s="1">
        <v>7777</v>
      </c>
      <c r="E91" s="1" t="s">
        <v>20</v>
      </c>
      <c r="F91" s="1" t="str">
        <f>VLOOKUP(Tbl_Transaktion[[#This Row],[Ansvar]],Tbl_Ansvar[],2,FALSE)</f>
        <v>Avdelningen Fröet</v>
      </c>
      <c r="G91" s="1" t="str">
        <f>VLOOKUP(Tbl_Transaktion[[#This Row],[Ansvar]],Tbl_Ansvar[],3,FALSE)</f>
        <v>Maria Andersson</v>
      </c>
      <c r="H91" s="1"/>
      <c r="I91" s="1"/>
      <c r="J91" s="1"/>
      <c r="K91" s="1"/>
      <c r="L91" s="1" t="s">
        <v>37</v>
      </c>
      <c r="M91" s="1" t="s">
        <v>28</v>
      </c>
      <c r="N91" s="1">
        <v>183.49349035790357</v>
      </c>
      <c r="O91" s="4">
        <v>646443</v>
      </c>
      <c r="P91" s="16">
        <v>43555</v>
      </c>
      <c r="Q91" s="1">
        <f>YEAR(Tbl_Transaktion[[#This Row],[Bokföringsdatum]])</f>
        <v>2019</v>
      </c>
      <c r="R91" s="28">
        <f>MONTH(Tbl_Transaktion[[#This Row],[Bokföringsdatum]])</f>
        <v>3</v>
      </c>
      <c r="S91" s="28">
        <f>DAY(Tbl_Transaktion[[#This Row],[Bokföringsdatum]])</f>
        <v>31</v>
      </c>
    </row>
    <row r="92" spans="1:19" x14ac:dyDescent="0.3">
      <c r="A92" s="15" t="s">
        <v>24</v>
      </c>
      <c r="B92" s="1">
        <v>408045646.57873386</v>
      </c>
      <c r="C92" s="1" t="s">
        <v>52</v>
      </c>
      <c r="D92" s="1">
        <v>7777</v>
      </c>
      <c r="E92" s="1" t="s">
        <v>20</v>
      </c>
      <c r="F92" s="1" t="str">
        <f>VLOOKUP(Tbl_Transaktion[[#This Row],[Ansvar]],Tbl_Ansvar[],2,FALSE)</f>
        <v>Avdelningen Fröet</v>
      </c>
      <c r="G92" s="1" t="str">
        <f>VLOOKUP(Tbl_Transaktion[[#This Row],[Ansvar]],Tbl_Ansvar[],3,FALSE)</f>
        <v>Maria Andersson</v>
      </c>
      <c r="H92" s="1"/>
      <c r="I92" s="1"/>
      <c r="J92" s="1"/>
      <c r="K92" s="1"/>
      <c r="L92" s="1" t="s">
        <v>37</v>
      </c>
      <c r="M92" s="1" t="s">
        <v>19</v>
      </c>
      <c r="N92" s="1">
        <v>182.21174679750212</v>
      </c>
      <c r="O92" s="4">
        <v>13629368</v>
      </c>
      <c r="P92" s="16">
        <v>43555</v>
      </c>
      <c r="Q92" s="1">
        <f>YEAR(Tbl_Transaktion[[#This Row],[Bokföringsdatum]])</f>
        <v>2019</v>
      </c>
      <c r="R92" s="28">
        <f>MONTH(Tbl_Transaktion[[#This Row],[Bokföringsdatum]])</f>
        <v>3</v>
      </c>
      <c r="S92" s="28">
        <f>DAY(Tbl_Transaktion[[#This Row],[Bokföringsdatum]])</f>
        <v>31</v>
      </c>
    </row>
    <row r="93" spans="1:19" x14ac:dyDescent="0.3">
      <c r="A93" s="15" t="s">
        <v>24</v>
      </c>
      <c r="B93" s="1">
        <v>721466555.27283871</v>
      </c>
      <c r="C93" s="1" t="s">
        <v>52</v>
      </c>
      <c r="D93" s="1">
        <v>7777</v>
      </c>
      <c r="E93" s="1" t="s">
        <v>20</v>
      </c>
      <c r="F93" s="1" t="str">
        <f>VLOOKUP(Tbl_Transaktion[[#This Row],[Ansvar]],Tbl_Ansvar[],2,FALSE)</f>
        <v>Avdelningen Fröet</v>
      </c>
      <c r="G93" s="1" t="str">
        <f>VLOOKUP(Tbl_Transaktion[[#This Row],[Ansvar]],Tbl_Ansvar[],3,FALSE)</f>
        <v>Maria Andersson</v>
      </c>
      <c r="H93" s="1"/>
      <c r="I93" s="1"/>
      <c r="J93" s="1"/>
      <c r="K93" s="1"/>
      <c r="L93" s="1" t="s">
        <v>37</v>
      </c>
      <c r="M93" s="1" t="s">
        <v>28</v>
      </c>
      <c r="N93" s="1">
        <v>182.67143821946331</v>
      </c>
      <c r="O93" s="4">
        <v>21128548</v>
      </c>
      <c r="P93" s="16">
        <v>43555</v>
      </c>
      <c r="Q93" s="1">
        <f>YEAR(Tbl_Transaktion[[#This Row],[Bokföringsdatum]])</f>
        <v>2019</v>
      </c>
      <c r="R93" s="28">
        <f>MONTH(Tbl_Transaktion[[#This Row],[Bokföringsdatum]])</f>
        <v>3</v>
      </c>
      <c r="S93" s="28">
        <f>DAY(Tbl_Transaktion[[#This Row],[Bokföringsdatum]])</f>
        <v>31</v>
      </c>
    </row>
    <row r="94" spans="1:19" x14ac:dyDescent="0.3">
      <c r="A94" s="15" t="s">
        <v>24</v>
      </c>
      <c r="B94" s="1">
        <v>1171904241.9008851</v>
      </c>
      <c r="C94" s="1" t="s">
        <v>52</v>
      </c>
      <c r="D94" s="1">
        <v>7777</v>
      </c>
      <c r="E94" s="1" t="s">
        <v>20</v>
      </c>
      <c r="F94" s="1" t="str">
        <f>VLOOKUP(Tbl_Transaktion[[#This Row],[Ansvar]],Tbl_Ansvar[],2,FALSE)</f>
        <v>Avdelningen Fröet</v>
      </c>
      <c r="G94" s="1" t="str">
        <f>VLOOKUP(Tbl_Transaktion[[#This Row],[Ansvar]],Tbl_Ansvar[],3,FALSE)</f>
        <v>Maria Andersson</v>
      </c>
      <c r="H94" s="1"/>
      <c r="I94" s="1"/>
      <c r="J94" s="1"/>
      <c r="K94" s="1"/>
      <c r="L94" s="1" t="s">
        <v>37</v>
      </c>
      <c r="M94" s="1" t="s">
        <v>28</v>
      </c>
      <c r="N94" s="1">
        <v>183.31289282149248</v>
      </c>
      <c r="O94" s="4">
        <v>23607852</v>
      </c>
      <c r="P94" s="16">
        <v>43555</v>
      </c>
      <c r="Q94" s="1">
        <f>YEAR(Tbl_Transaktion[[#This Row],[Bokföringsdatum]])</f>
        <v>2019</v>
      </c>
      <c r="R94" s="28">
        <f>MONTH(Tbl_Transaktion[[#This Row],[Bokföringsdatum]])</f>
        <v>3</v>
      </c>
      <c r="S94" s="28">
        <f>DAY(Tbl_Transaktion[[#This Row],[Bokföringsdatum]])</f>
        <v>31</v>
      </c>
    </row>
    <row r="95" spans="1:19" x14ac:dyDescent="0.3">
      <c r="A95" s="15" t="s">
        <v>24</v>
      </c>
      <c r="B95" s="1">
        <v>446540210.5320105</v>
      </c>
      <c r="C95" s="1" t="s">
        <v>52</v>
      </c>
      <c r="D95" s="1">
        <v>7777</v>
      </c>
      <c r="E95" s="1" t="s">
        <v>20</v>
      </c>
      <c r="F95" s="1" t="str">
        <f>VLOOKUP(Tbl_Transaktion[[#This Row],[Ansvar]],Tbl_Ansvar[],2,FALSE)</f>
        <v>Avdelningen Fröet</v>
      </c>
      <c r="G95" s="1" t="str">
        <f>VLOOKUP(Tbl_Transaktion[[#This Row],[Ansvar]],Tbl_Ansvar[],3,FALSE)</f>
        <v>Maria Andersson</v>
      </c>
      <c r="H95" s="1"/>
      <c r="I95" s="1"/>
      <c r="J95" s="1"/>
      <c r="K95" s="1"/>
      <c r="L95" s="1" t="s">
        <v>37</v>
      </c>
      <c r="M95" s="1" t="s">
        <v>19</v>
      </c>
      <c r="N95" s="1">
        <v>182.60767481472354</v>
      </c>
      <c r="O95" s="4">
        <v>23828472</v>
      </c>
      <c r="P95" s="16">
        <v>43524</v>
      </c>
      <c r="Q95" s="1">
        <f>YEAR(Tbl_Transaktion[[#This Row],[Bokföringsdatum]])</f>
        <v>2019</v>
      </c>
      <c r="R95" s="28">
        <f>MONTH(Tbl_Transaktion[[#This Row],[Bokföringsdatum]])</f>
        <v>2</v>
      </c>
      <c r="S95" s="28">
        <f>DAY(Tbl_Transaktion[[#This Row],[Bokföringsdatum]])</f>
        <v>28</v>
      </c>
    </row>
    <row r="96" spans="1:19" x14ac:dyDescent="0.3">
      <c r="A96" s="15" t="s">
        <v>24</v>
      </c>
      <c r="B96" s="1">
        <v>563846281.75479484</v>
      </c>
      <c r="C96" s="1" t="s">
        <v>52</v>
      </c>
      <c r="D96" s="1">
        <v>7777</v>
      </c>
      <c r="E96" s="1" t="s">
        <v>20</v>
      </c>
      <c r="F96" s="1" t="str">
        <f>VLOOKUP(Tbl_Transaktion[[#This Row],[Ansvar]],Tbl_Ansvar[],2,FALSE)</f>
        <v>Avdelningen Fröet</v>
      </c>
      <c r="G96" s="1" t="str">
        <f>VLOOKUP(Tbl_Transaktion[[#This Row],[Ansvar]],Tbl_Ansvar[],3,FALSE)</f>
        <v>Maria Andersson</v>
      </c>
      <c r="H96" s="1"/>
      <c r="I96" s="1"/>
      <c r="J96" s="1"/>
      <c r="K96" s="1"/>
      <c r="L96" s="1" t="s">
        <v>37</v>
      </c>
      <c r="M96" s="1" t="s">
        <v>19</v>
      </c>
      <c r="N96" s="1">
        <v>182.50880871551115</v>
      </c>
      <c r="O96" s="4">
        <v>36833558</v>
      </c>
      <c r="P96" s="16">
        <v>43524</v>
      </c>
      <c r="Q96" s="1">
        <f>YEAR(Tbl_Transaktion[[#This Row],[Bokföringsdatum]])</f>
        <v>2019</v>
      </c>
      <c r="R96" s="28">
        <f>MONTH(Tbl_Transaktion[[#This Row],[Bokföringsdatum]])</f>
        <v>2</v>
      </c>
      <c r="S96" s="28">
        <f>DAY(Tbl_Transaktion[[#This Row],[Bokföringsdatum]])</f>
        <v>28</v>
      </c>
    </row>
    <row r="97" spans="1:19" x14ac:dyDescent="0.3">
      <c r="A97" s="15" t="s">
        <v>24</v>
      </c>
      <c r="B97" s="1">
        <v>753918762.21293163</v>
      </c>
      <c r="C97" s="1" t="s">
        <v>52</v>
      </c>
      <c r="D97" s="1">
        <v>7777</v>
      </c>
      <c r="E97" s="1" t="s">
        <v>20</v>
      </c>
      <c r="F97" s="1" t="str">
        <f>VLOOKUP(Tbl_Transaktion[[#This Row],[Ansvar]],Tbl_Ansvar[],2,FALSE)</f>
        <v>Avdelningen Fröet</v>
      </c>
      <c r="G97" s="1" t="str">
        <f>VLOOKUP(Tbl_Transaktion[[#This Row],[Ansvar]],Tbl_Ansvar[],3,FALSE)</f>
        <v>Maria Andersson</v>
      </c>
      <c r="H97" s="1"/>
      <c r="I97" s="1"/>
      <c r="J97" s="1"/>
      <c r="K97" s="1"/>
      <c r="L97" s="1" t="s">
        <v>37</v>
      </c>
      <c r="M97" s="1" t="s">
        <v>28</v>
      </c>
      <c r="N97" s="1">
        <v>182.13759502710843</v>
      </c>
      <c r="O97" s="4">
        <v>38694589</v>
      </c>
      <c r="P97" s="16">
        <v>43524</v>
      </c>
      <c r="Q97" s="1">
        <f>YEAR(Tbl_Transaktion[[#This Row],[Bokföringsdatum]])</f>
        <v>2019</v>
      </c>
      <c r="R97" s="28">
        <f>MONTH(Tbl_Transaktion[[#This Row],[Bokföringsdatum]])</f>
        <v>2</v>
      </c>
      <c r="S97" s="28">
        <f>DAY(Tbl_Transaktion[[#This Row],[Bokföringsdatum]])</f>
        <v>28</v>
      </c>
    </row>
    <row r="98" spans="1:19" x14ac:dyDescent="0.3">
      <c r="A98" s="15" t="s">
        <v>24</v>
      </c>
      <c r="B98" s="1">
        <v>823142705.58891535</v>
      </c>
      <c r="C98" s="1" t="s">
        <v>52</v>
      </c>
      <c r="D98" s="1">
        <v>6666</v>
      </c>
      <c r="E98" s="1" t="s">
        <v>16</v>
      </c>
      <c r="F98" s="1" t="str">
        <f>VLOOKUP(Tbl_Transaktion[[#This Row],[Ansvar]],Tbl_Ansvar[],2,FALSE)</f>
        <v>Avdelningen Blomman</v>
      </c>
      <c r="G98" s="1" t="str">
        <f>VLOOKUP(Tbl_Transaktion[[#This Row],[Ansvar]],Tbl_Ansvar[],3,FALSE)</f>
        <v>Maria Andersson</v>
      </c>
      <c r="H98" s="1"/>
      <c r="I98" s="1"/>
      <c r="J98" s="1"/>
      <c r="K98" s="1"/>
      <c r="L98" s="1" t="s">
        <v>37</v>
      </c>
      <c r="M98" s="1" t="s">
        <v>28</v>
      </c>
      <c r="N98" s="1">
        <v>184.22011999290996</v>
      </c>
      <c r="O98" s="4">
        <v>39640534</v>
      </c>
      <c r="P98" s="16">
        <v>43555</v>
      </c>
      <c r="Q98" s="1">
        <f>YEAR(Tbl_Transaktion[[#This Row],[Bokföringsdatum]])</f>
        <v>2019</v>
      </c>
      <c r="R98" s="28">
        <f>MONTH(Tbl_Transaktion[[#This Row],[Bokföringsdatum]])</f>
        <v>3</v>
      </c>
      <c r="S98" s="28">
        <f>DAY(Tbl_Transaktion[[#This Row],[Bokföringsdatum]])</f>
        <v>31</v>
      </c>
    </row>
    <row r="99" spans="1:19" x14ac:dyDescent="0.3">
      <c r="A99" s="15" t="s">
        <v>24</v>
      </c>
      <c r="B99" s="1">
        <v>391646269.80423898</v>
      </c>
      <c r="C99" s="1" t="s">
        <v>52</v>
      </c>
      <c r="D99" s="1">
        <v>7777</v>
      </c>
      <c r="E99" s="1" t="s">
        <v>20</v>
      </c>
      <c r="F99" s="1" t="str">
        <f>VLOOKUP(Tbl_Transaktion[[#This Row],[Ansvar]],Tbl_Ansvar[],2,FALSE)</f>
        <v>Avdelningen Fröet</v>
      </c>
      <c r="G99" s="1" t="str">
        <f>VLOOKUP(Tbl_Transaktion[[#This Row],[Ansvar]],Tbl_Ansvar[],3,FALSE)</f>
        <v>Maria Andersson</v>
      </c>
      <c r="H99" s="1"/>
      <c r="I99" s="1"/>
      <c r="J99" s="1"/>
      <c r="K99" s="1"/>
      <c r="L99" s="1" t="s">
        <v>37</v>
      </c>
      <c r="M99" s="1" t="s">
        <v>19</v>
      </c>
      <c r="N99" s="1">
        <v>182.95745684196802</v>
      </c>
      <c r="O99" s="4">
        <v>53901086</v>
      </c>
      <c r="P99" s="16">
        <v>43555</v>
      </c>
      <c r="Q99" s="1">
        <f>YEAR(Tbl_Transaktion[[#This Row],[Bokföringsdatum]])</f>
        <v>2019</v>
      </c>
      <c r="R99" s="28">
        <f>MONTH(Tbl_Transaktion[[#This Row],[Bokföringsdatum]])</f>
        <v>3</v>
      </c>
      <c r="S99" s="28">
        <f>DAY(Tbl_Transaktion[[#This Row],[Bokföringsdatum]])</f>
        <v>31</v>
      </c>
    </row>
    <row r="100" spans="1:19" x14ac:dyDescent="0.3">
      <c r="A100" s="15" t="s">
        <v>24</v>
      </c>
      <c r="B100" s="1">
        <v>291737279.65629107</v>
      </c>
      <c r="C100" s="1" t="s">
        <v>52</v>
      </c>
      <c r="D100" s="1">
        <v>7777</v>
      </c>
      <c r="E100" s="1" t="s">
        <v>20</v>
      </c>
      <c r="F100" s="1" t="str">
        <f>VLOOKUP(Tbl_Transaktion[[#This Row],[Ansvar]],Tbl_Ansvar[],2,FALSE)</f>
        <v>Avdelningen Fröet</v>
      </c>
      <c r="G100" s="1" t="str">
        <f>VLOOKUP(Tbl_Transaktion[[#This Row],[Ansvar]],Tbl_Ansvar[],3,FALSE)</f>
        <v>Maria Andersson</v>
      </c>
      <c r="H100" s="1"/>
      <c r="I100" s="1"/>
      <c r="J100" s="1"/>
      <c r="K100" s="1"/>
      <c r="L100" s="1" t="s">
        <v>37</v>
      </c>
      <c r="M100" s="1" t="s">
        <v>19</v>
      </c>
      <c r="N100" s="1">
        <v>182.22739005343468</v>
      </c>
      <c r="O100" s="4">
        <v>56504298</v>
      </c>
      <c r="P100" s="16">
        <v>43555</v>
      </c>
      <c r="Q100" s="1">
        <f>YEAR(Tbl_Transaktion[[#This Row],[Bokföringsdatum]])</f>
        <v>2019</v>
      </c>
      <c r="R100" s="28">
        <f>MONTH(Tbl_Transaktion[[#This Row],[Bokföringsdatum]])</f>
        <v>3</v>
      </c>
      <c r="S100" s="28">
        <f>DAY(Tbl_Transaktion[[#This Row],[Bokföringsdatum]])</f>
        <v>31</v>
      </c>
    </row>
    <row r="101" spans="1:19" x14ac:dyDescent="0.3">
      <c r="A101" s="15" t="s">
        <v>24</v>
      </c>
      <c r="B101" s="1">
        <v>107297034.22324869</v>
      </c>
      <c r="C101" s="1" t="s">
        <v>52</v>
      </c>
      <c r="D101" s="1">
        <v>7777</v>
      </c>
      <c r="E101" s="1" t="s">
        <v>20</v>
      </c>
      <c r="F101" s="1" t="str">
        <f>VLOOKUP(Tbl_Transaktion[[#This Row],[Ansvar]],Tbl_Ansvar[],2,FALSE)</f>
        <v>Avdelningen Fröet</v>
      </c>
      <c r="G101" s="1" t="str">
        <f>VLOOKUP(Tbl_Transaktion[[#This Row],[Ansvar]],Tbl_Ansvar[],3,FALSE)</f>
        <v>Maria Andersson</v>
      </c>
      <c r="H101" s="1"/>
      <c r="I101" s="1"/>
      <c r="J101" s="1"/>
      <c r="K101" s="1"/>
      <c r="L101" s="1" t="s">
        <v>37</v>
      </c>
      <c r="M101" s="1" t="s">
        <v>19</v>
      </c>
      <c r="N101" s="1">
        <v>182.61500524833221</v>
      </c>
      <c r="O101" s="4">
        <v>59800603</v>
      </c>
      <c r="P101" s="16">
        <v>43555</v>
      </c>
      <c r="Q101" s="1">
        <f>YEAR(Tbl_Transaktion[[#This Row],[Bokföringsdatum]])</f>
        <v>2019</v>
      </c>
      <c r="R101" s="28">
        <f>MONTH(Tbl_Transaktion[[#This Row],[Bokföringsdatum]])</f>
        <v>3</v>
      </c>
      <c r="S101" s="28">
        <f>DAY(Tbl_Transaktion[[#This Row],[Bokföringsdatum]])</f>
        <v>31</v>
      </c>
    </row>
    <row r="102" spans="1:19" x14ac:dyDescent="0.3">
      <c r="A102" s="15" t="s">
        <v>24</v>
      </c>
      <c r="B102" s="1">
        <v>227870236.6668559</v>
      </c>
      <c r="C102" s="1" t="s">
        <v>52</v>
      </c>
      <c r="D102" s="1">
        <v>7777</v>
      </c>
      <c r="E102" s="1" t="s">
        <v>20</v>
      </c>
      <c r="F102" s="1" t="str">
        <f>VLOOKUP(Tbl_Transaktion[[#This Row],[Ansvar]],Tbl_Ansvar[],2,FALSE)</f>
        <v>Avdelningen Fröet</v>
      </c>
      <c r="G102" s="1" t="str">
        <f>VLOOKUP(Tbl_Transaktion[[#This Row],[Ansvar]],Tbl_Ansvar[],3,FALSE)</f>
        <v>Maria Andersson</v>
      </c>
      <c r="H102" s="1"/>
      <c r="I102" s="1"/>
      <c r="J102" s="1"/>
      <c r="K102" s="1"/>
      <c r="L102" s="1" t="s">
        <v>37</v>
      </c>
      <c r="M102" s="1" t="s">
        <v>19</v>
      </c>
      <c r="N102" s="1">
        <v>182.49721650370233</v>
      </c>
      <c r="O102" s="4">
        <v>85199643</v>
      </c>
      <c r="P102" s="16">
        <v>43555</v>
      </c>
      <c r="Q102" s="1">
        <f>YEAR(Tbl_Transaktion[[#This Row],[Bokföringsdatum]])</f>
        <v>2019</v>
      </c>
      <c r="R102" s="28">
        <f>MONTH(Tbl_Transaktion[[#This Row],[Bokföringsdatum]])</f>
        <v>3</v>
      </c>
      <c r="S102" s="28">
        <f>DAY(Tbl_Transaktion[[#This Row],[Bokföringsdatum]])</f>
        <v>31</v>
      </c>
    </row>
    <row r="103" spans="1:19" x14ac:dyDescent="0.3">
      <c r="A103" s="15" t="s">
        <v>24</v>
      </c>
      <c r="B103" s="1">
        <v>1144709735.6274266</v>
      </c>
      <c r="C103" s="1" t="s">
        <v>52</v>
      </c>
      <c r="D103" s="1">
        <v>7777</v>
      </c>
      <c r="E103" s="1" t="s">
        <v>20</v>
      </c>
      <c r="F103" s="1" t="str">
        <f>VLOOKUP(Tbl_Transaktion[[#This Row],[Ansvar]],Tbl_Ansvar[],2,FALSE)</f>
        <v>Avdelningen Fröet</v>
      </c>
      <c r="G103" s="1" t="str">
        <f>VLOOKUP(Tbl_Transaktion[[#This Row],[Ansvar]],Tbl_Ansvar[],3,FALSE)</f>
        <v>Maria Andersson</v>
      </c>
      <c r="H103" s="1"/>
      <c r="I103" s="1"/>
      <c r="J103" s="1"/>
      <c r="K103" s="1"/>
      <c r="L103" s="1" t="s">
        <v>37</v>
      </c>
      <c r="M103" s="1" t="s">
        <v>28</v>
      </c>
      <c r="N103" s="1">
        <v>184.12427893453281</v>
      </c>
      <c r="O103" s="4">
        <v>88478746</v>
      </c>
      <c r="P103" s="16">
        <v>43555</v>
      </c>
      <c r="Q103" s="1">
        <f>YEAR(Tbl_Transaktion[[#This Row],[Bokföringsdatum]])</f>
        <v>2019</v>
      </c>
      <c r="R103" s="28">
        <f>MONTH(Tbl_Transaktion[[#This Row],[Bokföringsdatum]])</f>
        <v>3</v>
      </c>
      <c r="S103" s="28">
        <f>DAY(Tbl_Transaktion[[#This Row],[Bokföringsdatum]])</f>
        <v>31</v>
      </c>
    </row>
    <row r="104" spans="1:19" x14ac:dyDescent="0.3">
      <c r="A104" s="15" t="s">
        <v>24</v>
      </c>
      <c r="B104" s="1">
        <v>972762481.81828356</v>
      </c>
      <c r="C104" s="1" t="s">
        <v>52</v>
      </c>
      <c r="D104" s="1">
        <v>7777</v>
      </c>
      <c r="E104" s="1" t="s">
        <v>20</v>
      </c>
      <c r="F104" s="1" t="str">
        <f>VLOOKUP(Tbl_Transaktion[[#This Row],[Ansvar]],Tbl_Ansvar[],2,FALSE)</f>
        <v>Avdelningen Fröet</v>
      </c>
      <c r="G104" s="1" t="str">
        <f>VLOOKUP(Tbl_Transaktion[[#This Row],[Ansvar]],Tbl_Ansvar[],3,FALSE)</f>
        <v>Maria Andersson</v>
      </c>
      <c r="H104" s="1"/>
      <c r="I104" s="1"/>
      <c r="J104" s="1"/>
      <c r="K104" s="1"/>
      <c r="L104" s="1" t="s">
        <v>37</v>
      </c>
      <c r="M104" s="1" t="s">
        <v>28</v>
      </c>
      <c r="N104" s="1">
        <v>182.87710868760266</v>
      </c>
      <c r="O104" s="4">
        <v>89344843</v>
      </c>
      <c r="P104" s="16">
        <v>43555</v>
      </c>
      <c r="Q104" s="1">
        <f>YEAR(Tbl_Transaktion[[#This Row],[Bokföringsdatum]])</f>
        <v>2019</v>
      </c>
      <c r="R104" s="28">
        <f>MONTH(Tbl_Transaktion[[#This Row],[Bokföringsdatum]])</f>
        <v>3</v>
      </c>
      <c r="S104" s="28">
        <f>DAY(Tbl_Transaktion[[#This Row],[Bokföringsdatum]])</f>
        <v>31</v>
      </c>
    </row>
    <row r="105" spans="1:19" x14ac:dyDescent="0.3">
      <c r="A105" s="15" t="s">
        <v>24</v>
      </c>
      <c r="B105" s="1">
        <v>974901573.68230891</v>
      </c>
      <c r="C105" s="1" t="s">
        <v>52</v>
      </c>
      <c r="D105" s="1">
        <v>7777</v>
      </c>
      <c r="E105" s="1" t="s">
        <v>20</v>
      </c>
      <c r="F105" s="1" t="str">
        <f>VLOOKUP(Tbl_Transaktion[[#This Row],[Ansvar]],Tbl_Ansvar[],2,FALSE)</f>
        <v>Avdelningen Fröet</v>
      </c>
      <c r="G105" s="1" t="str">
        <f>VLOOKUP(Tbl_Transaktion[[#This Row],[Ansvar]],Tbl_Ansvar[],3,FALSE)</f>
        <v>Maria Andersson</v>
      </c>
      <c r="H105" s="1"/>
      <c r="I105" s="1"/>
      <c r="J105" s="1"/>
      <c r="K105" s="1"/>
      <c r="L105" s="1" t="s">
        <v>37</v>
      </c>
      <c r="M105" s="1" t="s">
        <v>28</v>
      </c>
      <c r="N105" s="1">
        <v>182.96654309066082</v>
      </c>
      <c r="O105" s="4">
        <v>106244986</v>
      </c>
      <c r="P105" s="16">
        <v>43555</v>
      </c>
      <c r="Q105" s="1">
        <f>YEAR(Tbl_Transaktion[[#This Row],[Bokföringsdatum]])</f>
        <v>2019</v>
      </c>
      <c r="R105" s="28">
        <f>MONTH(Tbl_Transaktion[[#This Row],[Bokföringsdatum]])</f>
        <v>3</v>
      </c>
      <c r="S105" s="28">
        <f>DAY(Tbl_Transaktion[[#This Row],[Bokföringsdatum]])</f>
        <v>31</v>
      </c>
    </row>
    <row r="106" spans="1:19" x14ac:dyDescent="0.3">
      <c r="A106" s="15" t="s">
        <v>24</v>
      </c>
      <c r="B106" s="1">
        <v>285394088.82458931</v>
      </c>
      <c r="C106" s="1" t="s">
        <v>52</v>
      </c>
      <c r="D106" s="1">
        <v>7777</v>
      </c>
      <c r="E106" s="1" t="s">
        <v>20</v>
      </c>
      <c r="F106" s="1" t="str">
        <f>VLOOKUP(Tbl_Transaktion[[#This Row],[Ansvar]],Tbl_Ansvar[],2,FALSE)</f>
        <v>Avdelningen Fröet</v>
      </c>
      <c r="G106" s="1" t="str">
        <f>VLOOKUP(Tbl_Transaktion[[#This Row],[Ansvar]],Tbl_Ansvar[],3,FALSE)</f>
        <v>Maria Andersson</v>
      </c>
      <c r="H106" s="1"/>
      <c r="I106" s="1"/>
      <c r="J106" s="1"/>
      <c r="K106" s="1"/>
      <c r="L106" s="1" t="s">
        <v>37</v>
      </c>
      <c r="M106" s="1" t="s">
        <v>19</v>
      </c>
      <c r="N106" s="1">
        <v>183.40918770653258</v>
      </c>
      <c r="O106" s="4">
        <v>113840607</v>
      </c>
      <c r="P106" s="16">
        <v>43524</v>
      </c>
      <c r="Q106" s="1">
        <f>YEAR(Tbl_Transaktion[[#This Row],[Bokföringsdatum]])</f>
        <v>2019</v>
      </c>
      <c r="R106" s="28">
        <f>MONTH(Tbl_Transaktion[[#This Row],[Bokföringsdatum]])</f>
        <v>2</v>
      </c>
      <c r="S106" s="28">
        <f>DAY(Tbl_Transaktion[[#This Row],[Bokföringsdatum]])</f>
        <v>28</v>
      </c>
    </row>
    <row r="107" spans="1:19" x14ac:dyDescent="0.3">
      <c r="A107" s="15" t="s">
        <v>24</v>
      </c>
      <c r="B107" s="1">
        <v>782744267.66147125</v>
      </c>
      <c r="C107" s="1" t="s">
        <v>52</v>
      </c>
      <c r="D107" s="1">
        <v>7777</v>
      </c>
      <c r="E107" s="1" t="s">
        <v>20</v>
      </c>
      <c r="F107" s="1" t="str">
        <f>VLOOKUP(Tbl_Transaktion[[#This Row],[Ansvar]],Tbl_Ansvar[],2,FALSE)</f>
        <v>Avdelningen Fröet</v>
      </c>
      <c r="G107" s="1" t="str">
        <f>VLOOKUP(Tbl_Transaktion[[#This Row],[Ansvar]],Tbl_Ansvar[],3,FALSE)</f>
        <v>Maria Andersson</v>
      </c>
      <c r="H107" s="1"/>
      <c r="I107" s="1"/>
      <c r="J107" s="1"/>
      <c r="K107" s="1"/>
      <c r="L107" s="1" t="s">
        <v>37</v>
      </c>
      <c r="M107" s="1" t="s">
        <v>28</v>
      </c>
      <c r="N107" s="1">
        <v>183.38173823595272</v>
      </c>
      <c r="O107" s="4">
        <v>113932315</v>
      </c>
      <c r="P107" s="16">
        <v>43555</v>
      </c>
      <c r="Q107" s="1">
        <f>YEAR(Tbl_Transaktion[[#This Row],[Bokföringsdatum]])</f>
        <v>2019</v>
      </c>
      <c r="R107" s="28">
        <f>MONTH(Tbl_Transaktion[[#This Row],[Bokföringsdatum]])</f>
        <v>3</v>
      </c>
      <c r="S107" s="28">
        <f>DAY(Tbl_Transaktion[[#This Row],[Bokföringsdatum]])</f>
        <v>31</v>
      </c>
    </row>
    <row r="108" spans="1:19" x14ac:dyDescent="0.3">
      <c r="A108" s="15" t="s">
        <v>24</v>
      </c>
      <c r="B108" s="1">
        <v>1299089267.7617989</v>
      </c>
      <c r="C108" s="1" t="s">
        <v>52</v>
      </c>
      <c r="D108" s="1">
        <v>7777</v>
      </c>
      <c r="E108" s="1" t="s">
        <v>20</v>
      </c>
      <c r="F108" s="1" t="str">
        <f>VLOOKUP(Tbl_Transaktion[[#This Row],[Ansvar]],Tbl_Ansvar[],2,FALSE)</f>
        <v>Avdelningen Fröet</v>
      </c>
      <c r="G108" s="1" t="str">
        <f>VLOOKUP(Tbl_Transaktion[[#This Row],[Ansvar]],Tbl_Ansvar[],3,FALSE)</f>
        <v>Maria Andersson</v>
      </c>
      <c r="H108" s="1"/>
      <c r="I108" s="1"/>
      <c r="J108" s="1"/>
      <c r="K108" s="1"/>
      <c r="L108" s="1" t="s">
        <v>37</v>
      </c>
      <c r="M108" s="1" t="s">
        <v>28</v>
      </c>
      <c r="N108" s="1">
        <v>204.26346726047723</v>
      </c>
      <c r="O108" s="4">
        <v>119998423</v>
      </c>
      <c r="P108" s="16">
        <v>43555</v>
      </c>
      <c r="Q108" s="1">
        <f>YEAR(Tbl_Transaktion[[#This Row],[Bokföringsdatum]])</f>
        <v>2019</v>
      </c>
      <c r="R108" s="28">
        <f>MONTH(Tbl_Transaktion[[#This Row],[Bokföringsdatum]])</f>
        <v>3</v>
      </c>
      <c r="S108" s="28">
        <f>DAY(Tbl_Transaktion[[#This Row],[Bokföringsdatum]])</f>
        <v>31</v>
      </c>
    </row>
    <row r="109" spans="1:19" x14ac:dyDescent="0.3">
      <c r="A109" s="15" t="s">
        <v>24</v>
      </c>
      <c r="B109" s="1">
        <v>118628363.45983237</v>
      </c>
      <c r="C109" s="1" t="s">
        <v>52</v>
      </c>
      <c r="D109" s="1">
        <v>7777</v>
      </c>
      <c r="E109" s="1" t="s">
        <v>20</v>
      </c>
      <c r="F109" s="1" t="str">
        <f>VLOOKUP(Tbl_Transaktion[[#This Row],[Ansvar]],Tbl_Ansvar[],2,FALSE)</f>
        <v>Avdelningen Fröet</v>
      </c>
      <c r="G109" s="1" t="str">
        <f>VLOOKUP(Tbl_Transaktion[[#This Row],[Ansvar]],Tbl_Ansvar[],3,FALSE)</f>
        <v>Maria Andersson</v>
      </c>
      <c r="H109" s="1"/>
      <c r="I109" s="1"/>
      <c r="J109" s="1"/>
      <c r="K109" s="1"/>
      <c r="L109" s="1" t="s">
        <v>37</v>
      </c>
      <c r="M109" s="1" t="s">
        <v>19</v>
      </c>
      <c r="N109" s="1">
        <v>182.39588861561259</v>
      </c>
      <c r="O109" s="4">
        <v>120066488</v>
      </c>
      <c r="P109" s="16">
        <v>43555</v>
      </c>
      <c r="Q109" s="1">
        <f>YEAR(Tbl_Transaktion[[#This Row],[Bokföringsdatum]])</f>
        <v>2019</v>
      </c>
      <c r="R109" s="28">
        <f>MONTH(Tbl_Transaktion[[#This Row],[Bokföringsdatum]])</f>
        <v>3</v>
      </c>
      <c r="S109" s="28">
        <f>DAY(Tbl_Transaktion[[#This Row],[Bokföringsdatum]])</f>
        <v>31</v>
      </c>
    </row>
    <row r="110" spans="1:19" x14ac:dyDescent="0.3">
      <c r="A110" s="15" t="s">
        <v>24</v>
      </c>
      <c r="B110" s="1">
        <v>331765413.69455349</v>
      </c>
      <c r="C110" s="1" t="s">
        <v>52</v>
      </c>
      <c r="D110" s="1">
        <v>7777</v>
      </c>
      <c r="E110" s="1" t="s">
        <v>20</v>
      </c>
      <c r="F110" s="1" t="str">
        <f>VLOOKUP(Tbl_Transaktion[[#This Row],[Ansvar]],Tbl_Ansvar[],2,FALSE)</f>
        <v>Avdelningen Fröet</v>
      </c>
      <c r="G110" s="1" t="str">
        <f>VLOOKUP(Tbl_Transaktion[[#This Row],[Ansvar]],Tbl_Ansvar[],3,FALSE)</f>
        <v>Maria Andersson</v>
      </c>
      <c r="H110" s="1"/>
      <c r="I110" s="1"/>
      <c r="J110" s="1"/>
      <c r="K110" s="1"/>
      <c r="L110" s="1" t="s">
        <v>37</v>
      </c>
      <c r="M110" s="1" t="s">
        <v>19</v>
      </c>
      <c r="N110" s="1">
        <v>182.83835723151913</v>
      </c>
      <c r="O110" s="4">
        <v>125295964</v>
      </c>
      <c r="P110" s="16">
        <v>43555</v>
      </c>
      <c r="Q110" s="1">
        <f>YEAR(Tbl_Transaktion[[#This Row],[Bokföringsdatum]])</f>
        <v>2019</v>
      </c>
      <c r="R110" s="28">
        <f>MONTH(Tbl_Transaktion[[#This Row],[Bokföringsdatum]])</f>
        <v>3</v>
      </c>
      <c r="S110" s="28">
        <f>DAY(Tbl_Transaktion[[#This Row],[Bokföringsdatum]])</f>
        <v>31</v>
      </c>
    </row>
    <row r="111" spans="1:19" x14ac:dyDescent="0.3">
      <c r="A111" s="15" t="s">
        <v>24</v>
      </c>
      <c r="B111" s="1">
        <v>794368103.84979963</v>
      </c>
      <c r="C111" s="1" t="s">
        <v>52</v>
      </c>
      <c r="D111" s="1">
        <v>7777</v>
      </c>
      <c r="E111" s="1" t="s">
        <v>20</v>
      </c>
      <c r="F111" s="1" t="str">
        <f>VLOOKUP(Tbl_Transaktion[[#This Row],[Ansvar]],Tbl_Ansvar[],2,FALSE)</f>
        <v>Avdelningen Fröet</v>
      </c>
      <c r="G111" s="1" t="str">
        <f>VLOOKUP(Tbl_Transaktion[[#This Row],[Ansvar]],Tbl_Ansvar[],3,FALSE)</f>
        <v>Maria Andersson</v>
      </c>
      <c r="H111" s="1"/>
      <c r="I111" s="1"/>
      <c r="J111" s="1"/>
      <c r="K111" s="1"/>
      <c r="L111" s="1" t="s">
        <v>37</v>
      </c>
      <c r="M111" s="1" t="s">
        <v>28</v>
      </c>
      <c r="N111" s="1">
        <v>185.0866457155694</v>
      </c>
      <c r="O111" s="4">
        <v>126887038</v>
      </c>
      <c r="P111" s="16">
        <v>43555</v>
      </c>
      <c r="Q111" s="1">
        <f>YEAR(Tbl_Transaktion[[#This Row],[Bokföringsdatum]])</f>
        <v>2019</v>
      </c>
      <c r="R111" s="28">
        <f>MONTH(Tbl_Transaktion[[#This Row],[Bokföringsdatum]])</f>
        <v>3</v>
      </c>
      <c r="S111" s="28">
        <f>DAY(Tbl_Transaktion[[#This Row],[Bokföringsdatum]])</f>
        <v>31</v>
      </c>
    </row>
    <row r="112" spans="1:19" x14ac:dyDescent="0.3">
      <c r="A112" s="15" t="s">
        <v>24</v>
      </c>
      <c r="B112" s="1">
        <v>1023701839.9626511</v>
      </c>
      <c r="C112" s="1" t="s">
        <v>52</v>
      </c>
      <c r="D112" s="1">
        <v>7777</v>
      </c>
      <c r="E112" s="1" t="s">
        <v>20</v>
      </c>
      <c r="F112" s="1" t="str">
        <f>VLOOKUP(Tbl_Transaktion[[#This Row],[Ansvar]],Tbl_Ansvar[],2,FALSE)</f>
        <v>Avdelningen Fröet</v>
      </c>
      <c r="G112" s="1" t="str">
        <f>VLOOKUP(Tbl_Transaktion[[#This Row],[Ansvar]],Tbl_Ansvar[],3,FALSE)</f>
        <v>Maria Andersson</v>
      </c>
      <c r="H112" s="1"/>
      <c r="I112" s="1"/>
      <c r="J112" s="1"/>
      <c r="K112" s="1"/>
      <c r="L112" s="1" t="s">
        <v>37</v>
      </c>
      <c r="M112" s="1" t="s">
        <v>28</v>
      </c>
      <c r="N112" s="1">
        <v>182.3470597259481</v>
      </c>
      <c r="O112" s="4">
        <v>135866780</v>
      </c>
      <c r="P112" s="16">
        <v>43555</v>
      </c>
      <c r="Q112" s="1">
        <f>YEAR(Tbl_Transaktion[[#This Row],[Bokföringsdatum]])</f>
        <v>2019</v>
      </c>
      <c r="R112" s="28">
        <f>MONTH(Tbl_Transaktion[[#This Row],[Bokföringsdatum]])</f>
        <v>3</v>
      </c>
      <c r="S112" s="28">
        <f>DAY(Tbl_Transaktion[[#This Row],[Bokföringsdatum]])</f>
        <v>31</v>
      </c>
    </row>
    <row r="113" spans="1:19" x14ac:dyDescent="0.3">
      <c r="A113" s="15" t="s">
        <v>24</v>
      </c>
      <c r="B113" s="1">
        <v>1067391213.0814868</v>
      </c>
      <c r="C113" s="1" t="s">
        <v>52</v>
      </c>
      <c r="D113" s="1">
        <v>7777</v>
      </c>
      <c r="E113" s="1" t="s">
        <v>20</v>
      </c>
      <c r="F113" s="1" t="str">
        <f>VLOOKUP(Tbl_Transaktion[[#This Row],[Ansvar]],Tbl_Ansvar[],2,FALSE)</f>
        <v>Avdelningen Fröet</v>
      </c>
      <c r="G113" s="1" t="str">
        <f>VLOOKUP(Tbl_Transaktion[[#This Row],[Ansvar]],Tbl_Ansvar[],3,FALSE)</f>
        <v>Maria Andersson</v>
      </c>
      <c r="H113" s="1"/>
      <c r="I113" s="1"/>
      <c r="J113" s="1"/>
      <c r="K113" s="1"/>
      <c r="L113" s="1" t="s">
        <v>37</v>
      </c>
      <c r="M113" s="1" t="s">
        <v>28</v>
      </c>
      <c r="N113" s="1">
        <v>182.86021615572042</v>
      </c>
      <c r="O113" s="4">
        <v>156480851</v>
      </c>
      <c r="P113" s="16">
        <v>43555</v>
      </c>
      <c r="Q113" s="1">
        <f>YEAR(Tbl_Transaktion[[#This Row],[Bokföringsdatum]])</f>
        <v>2019</v>
      </c>
      <c r="R113" s="28">
        <f>MONTH(Tbl_Transaktion[[#This Row],[Bokföringsdatum]])</f>
        <v>3</v>
      </c>
      <c r="S113" s="28">
        <f>DAY(Tbl_Transaktion[[#This Row],[Bokföringsdatum]])</f>
        <v>31</v>
      </c>
    </row>
    <row r="114" spans="1:19" x14ac:dyDescent="0.3">
      <c r="A114" s="15" t="s">
        <v>24</v>
      </c>
      <c r="B114" s="1">
        <v>301692363.85360706</v>
      </c>
      <c r="C114" s="1" t="s">
        <v>52</v>
      </c>
      <c r="D114" s="1">
        <v>7777</v>
      </c>
      <c r="E114" s="1" t="s">
        <v>16</v>
      </c>
      <c r="F114" s="1" t="str">
        <f>VLOOKUP(Tbl_Transaktion[[#This Row],[Ansvar]],Tbl_Ansvar[],2,FALSE)</f>
        <v>Avdelningen Blomman</v>
      </c>
      <c r="G114" s="1" t="str">
        <f>VLOOKUP(Tbl_Transaktion[[#This Row],[Ansvar]],Tbl_Ansvar[],3,FALSE)</f>
        <v>Maria Andersson</v>
      </c>
      <c r="H114" s="1"/>
      <c r="I114" s="1"/>
      <c r="J114" s="1"/>
      <c r="K114" s="1"/>
      <c r="L114" s="1" t="s">
        <v>37</v>
      </c>
      <c r="M114" s="1" t="s">
        <v>19</v>
      </c>
      <c r="N114" s="1">
        <v>183.25910959023176</v>
      </c>
      <c r="O114" s="4">
        <v>165258860</v>
      </c>
      <c r="P114" s="16">
        <v>43524</v>
      </c>
      <c r="Q114" s="1">
        <f>YEAR(Tbl_Transaktion[[#This Row],[Bokföringsdatum]])</f>
        <v>2019</v>
      </c>
      <c r="R114" s="28">
        <f>MONTH(Tbl_Transaktion[[#This Row],[Bokföringsdatum]])</f>
        <v>2</v>
      </c>
      <c r="S114" s="28">
        <f>DAY(Tbl_Transaktion[[#This Row],[Bokföringsdatum]])</f>
        <v>28</v>
      </c>
    </row>
    <row r="115" spans="1:19" x14ac:dyDescent="0.3">
      <c r="A115" s="15" t="s">
        <v>24</v>
      </c>
      <c r="B115" s="1">
        <v>897804138.41574931</v>
      </c>
      <c r="C115" s="1" t="s">
        <v>52</v>
      </c>
      <c r="D115" s="1">
        <v>7777</v>
      </c>
      <c r="E115" s="1" t="s">
        <v>20</v>
      </c>
      <c r="F115" s="1" t="str">
        <f>VLOOKUP(Tbl_Transaktion[[#This Row],[Ansvar]],Tbl_Ansvar[],2,FALSE)</f>
        <v>Avdelningen Fröet</v>
      </c>
      <c r="G115" s="1" t="str">
        <f>VLOOKUP(Tbl_Transaktion[[#This Row],[Ansvar]],Tbl_Ansvar[],3,FALSE)</f>
        <v>Maria Andersson</v>
      </c>
      <c r="H115" s="1"/>
      <c r="I115" s="1"/>
      <c r="J115" s="1"/>
      <c r="K115" s="1"/>
      <c r="L115" s="1" t="s">
        <v>37</v>
      </c>
      <c r="M115" s="1" t="s">
        <v>28</v>
      </c>
      <c r="N115" s="1">
        <v>182.89839916548843</v>
      </c>
      <c r="O115" s="4">
        <v>172472875</v>
      </c>
      <c r="P115" s="16">
        <v>43555</v>
      </c>
      <c r="Q115" s="1">
        <f>YEAR(Tbl_Transaktion[[#This Row],[Bokföringsdatum]])</f>
        <v>2019</v>
      </c>
      <c r="R115" s="28">
        <f>MONTH(Tbl_Transaktion[[#This Row],[Bokföringsdatum]])</f>
        <v>3</v>
      </c>
      <c r="S115" s="28">
        <f>DAY(Tbl_Transaktion[[#This Row],[Bokföringsdatum]])</f>
        <v>31</v>
      </c>
    </row>
    <row r="116" spans="1:19" x14ac:dyDescent="0.3">
      <c r="A116" s="15" t="s">
        <v>24</v>
      </c>
      <c r="B116" s="1">
        <v>703491331.89491129</v>
      </c>
      <c r="C116" s="1" t="s">
        <v>52</v>
      </c>
      <c r="D116" s="1">
        <v>7777</v>
      </c>
      <c r="E116" s="1" t="s">
        <v>20</v>
      </c>
      <c r="F116" s="1" t="str">
        <f>VLOOKUP(Tbl_Transaktion[[#This Row],[Ansvar]],Tbl_Ansvar[],2,FALSE)</f>
        <v>Avdelningen Fröet</v>
      </c>
      <c r="G116" s="1" t="str">
        <f>VLOOKUP(Tbl_Transaktion[[#This Row],[Ansvar]],Tbl_Ansvar[],3,FALSE)</f>
        <v>Maria Andersson</v>
      </c>
      <c r="H116" s="1"/>
      <c r="I116" s="1"/>
      <c r="J116" s="1"/>
      <c r="K116" s="1"/>
      <c r="L116" s="1" t="s">
        <v>37</v>
      </c>
      <c r="M116" s="1" t="s">
        <v>28</v>
      </c>
      <c r="N116" s="1">
        <v>183.52253914691508</v>
      </c>
      <c r="O116" s="4">
        <v>179354816</v>
      </c>
      <c r="P116" s="16">
        <v>43524</v>
      </c>
      <c r="Q116" s="1">
        <f>YEAR(Tbl_Transaktion[[#This Row],[Bokföringsdatum]])</f>
        <v>2019</v>
      </c>
      <c r="R116" s="28">
        <f>MONTH(Tbl_Transaktion[[#This Row],[Bokföringsdatum]])</f>
        <v>2</v>
      </c>
      <c r="S116" s="28">
        <f>DAY(Tbl_Transaktion[[#This Row],[Bokföringsdatum]])</f>
        <v>28</v>
      </c>
    </row>
    <row r="117" spans="1:19" x14ac:dyDescent="0.3">
      <c r="A117" s="15" t="s">
        <v>24</v>
      </c>
      <c r="B117" s="1">
        <v>420968747.7479912</v>
      </c>
      <c r="C117" s="1" t="s">
        <v>52</v>
      </c>
      <c r="D117" s="1">
        <v>7777</v>
      </c>
      <c r="E117" s="1" t="s">
        <v>20</v>
      </c>
      <c r="F117" s="1" t="str">
        <f>VLOOKUP(Tbl_Transaktion[[#This Row],[Ansvar]],Tbl_Ansvar[],2,FALSE)</f>
        <v>Avdelningen Fröet</v>
      </c>
      <c r="G117" s="1" t="str">
        <f>VLOOKUP(Tbl_Transaktion[[#This Row],[Ansvar]],Tbl_Ansvar[],3,FALSE)</f>
        <v>Maria Andersson</v>
      </c>
      <c r="H117" s="1"/>
      <c r="I117" s="1"/>
      <c r="J117" s="1"/>
      <c r="K117" s="1"/>
      <c r="L117" s="1" t="s">
        <v>37</v>
      </c>
      <c r="M117" s="1" t="s">
        <v>19</v>
      </c>
      <c r="N117" s="1">
        <v>183.27768349053559</v>
      </c>
      <c r="O117" s="4">
        <v>187007844</v>
      </c>
      <c r="P117" s="16">
        <v>43555</v>
      </c>
      <c r="Q117" s="1">
        <f>YEAR(Tbl_Transaktion[[#This Row],[Bokföringsdatum]])</f>
        <v>2019</v>
      </c>
      <c r="R117" s="28">
        <f>MONTH(Tbl_Transaktion[[#This Row],[Bokföringsdatum]])</f>
        <v>3</v>
      </c>
      <c r="S117" s="28">
        <f>DAY(Tbl_Transaktion[[#This Row],[Bokföringsdatum]])</f>
        <v>31</v>
      </c>
    </row>
    <row r="118" spans="1:19" x14ac:dyDescent="0.3">
      <c r="A118" s="15" t="s">
        <v>24</v>
      </c>
      <c r="B118" s="1">
        <v>384401370.04063964</v>
      </c>
      <c r="C118" s="1" t="s">
        <v>52</v>
      </c>
      <c r="D118" s="1">
        <v>7777</v>
      </c>
      <c r="E118" s="1" t="s">
        <v>20</v>
      </c>
      <c r="F118" s="1" t="str">
        <f>VLOOKUP(Tbl_Transaktion[[#This Row],[Ansvar]],Tbl_Ansvar[],2,FALSE)</f>
        <v>Avdelningen Fröet</v>
      </c>
      <c r="G118" s="1" t="str">
        <f>VLOOKUP(Tbl_Transaktion[[#This Row],[Ansvar]],Tbl_Ansvar[],3,FALSE)</f>
        <v>Maria Andersson</v>
      </c>
      <c r="H118" s="1"/>
      <c r="I118" s="1"/>
      <c r="J118" s="1"/>
      <c r="K118" s="1"/>
      <c r="L118" s="1" t="s">
        <v>37</v>
      </c>
      <c r="M118" s="1" t="s">
        <v>19</v>
      </c>
      <c r="N118" s="1">
        <v>182.73124848107364</v>
      </c>
      <c r="O118" s="4">
        <v>191870264</v>
      </c>
      <c r="P118" s="16">
        <v>43524</v>
      </c>
      <c r="Q118" s="1">
        <f>YEAR(Tbl_Transaktion[[#This Row],[Bokföringsdatum]])</f>
        <v>2019</v>
      </c>
      <c r="R118" s="28">
        <f>MONTH(Tbl_Transaktion[[#This Row],[Bokföringsdatum]])</f>
        <v>2</v>
      </c>
      <c r="S118" s="28">
        <f>DAY(Tbl_Transaktion[[#This Row],[Bokföringsdatum]])</f>
        <v>28</v>
      </c>
    </row>
    <row r="119" spans="1:19" x14ac:dyDescent="0.3">
      <c r="A119" s="15" t="s">
        <v>24</v>
      </c>
      <c r="B119" s="1">
        <v>1103781434.8304901</v>
      </c>
      <c r="C119" s="1" t="s">
        <v>52</v>
      </c>
      <c r="D119" s="1">
        <v>7777</v>
      </c>
      <c r="E119" s="1" t="s">
        <v>20</v>
      </c>
      <c r="F119" s="1" t="str">
        <f>VLOOKUP(Tbl_Transaktion[[#This Row],[Ansvar]],Tbl_Ansvar[],2,FALSE)</f>
        <v>Avdelningen Fröet</v>
      </c>
      <c r="G119" s="1" t="str">
        <f>VLOOKUP(Tbl_Transaktion[[#This Row],[Ansvar]],Tbl_Ansvar[],3,FALSE)</f>
        <v>Maria Andersson</v>
      </c>
      <c r="H119" s="1"/>
      <c r="I119" s="1"/>
      <c r="J119" s="1"/>
      <c r="K119" s="1"/>
      <c r="L119" s="1" t="s">
        <v>37</v>
      </c>
      <c r="M119" s="1" t="s">
        <v>28</v>
      </c>
      <c r="N119" s="1">
        <v>182.5600531549961</v>
      </c>
      <c r="O119" s="4">
        <v>197496937</v>
      </c>
      <c r="P119" s="16">
        <v>43524</v>
      </c>
      <c r="Q119" s="1">
        <f>YEAR(Tbl_Transaktion[[#This Row],[Bokföringsdatum]])</f>
        <v>2019</v>
      </c>
      <c r="R119" s="28">
        <f>MONTH(Tbl_Transaktion[[#This Row],[Bokföringsdatum]])</f>
        <v>2</v>
      </c>
      <c r="S119" s="28">
        <f>DAY(Tbl_Transaktion[[#This Row],[Bokföringsdatum]])</f>
        <v>28</v>
      </c>
    </row>
    <row r="120" spans="1:19" x14ac:dyDescent="0.3">
      <c r="A120" s="15" t="s">
        <v>24</v>
      </c>
      <c r="B120" s="1">
        <v>617340970.23284614</v>
      </c>
      <c r="C120" s="1" t="s">
        <v>52</v>
      </c>
      <c r="D120" s="1">
        <v>7777</v>
      </c>
      <c r="E120" s="1" t="s">
        <v>20</v>
      </c>
      <c r="F120" s="1" t="str">
        <f>VLOOKUP(Tbl_Transaktion[[#This Row],[Ansvar]],Tbl_Ansvar[],2,FALSE)</f>
        <v>Avdelningen Fröet</v>
      </c>
      <c r="G120" s="1" t="str">
        <f>VLOOKUP(Tbl_Transaktion[[#This Row],[Ansvar]],Tbl_Ansvar[],3,FALSE)</f>
        <v>Maria Andersson</v>
      </c>
      <c r="H120" s="1"/>
      <c r="I120" s="1"/>
      <c r="J120" s="1"/>
      <c r="K120" s="1"/>
      <c r="L120" s="1" t="s">
        <v>37</v>
      </c>
      <c r="M120" s="1" t="s">
        <v>19</v>
      </c>
      <c r="N120" s="1">
        <v>183.69265465252465</v>
      </c>
      <c r="O120" s="4">
        <v>208426428</v>
      </c>
      <c r="P120" s="16">
        <v>43524</v>
      </c>
      <c r="Q120" s="1">
        <f>YEAR(Tbl_Transaktion[[#This Row],[Bokföringsdatum]])</f>
        <v>2019</v>
      </c>
      <c r="R120" s="28">
        <f>MONTH(Tbl_Transaktion[[#This Row],[Bokföringsdatum]])</f>
        <v>2</v>
      </c>
      <c r="S120" s="28">
        <f>DAY(Tbl_Transaktion[[#This Row],[Bokföringsdatum]])</f>
        <v>28</v>
      </c>
    </row>
    <row r="121" spans="1:19" x14ac:dyDescent="0.3">
      <c r="A121" s="15" t="s">
        <v>24</v>
      </c>
      <c r="B121" s="1">
        <v>644199645.46807623</v>
      </c>
      <c r="C121" s="1" t="s">
        <v>52</v>
      </c>
      <c r="D121" s="1">
        <v>7777</v>
      </c>
      <c r="E121" s="1" t="s">
        <v>20</v>
      </c>
      <c r="F121" s="1" t="str">
        <f>VLOOKUP(Tbl_Transaktion[[#This Row],[Ansvar]],Tbl_Ansvar[],2,FALSE)</f>
        <v>Avdelningen Fröet</v>
      </c>
      <c r="G121" s="1" t="str">
        <f>VLOOKUP(Tbl_Transaktion[[#This Row],[Ansvar]],Tbl_Ansvar[],3,FALSE)</f>
        <v>Maria Andersson</v>
      </c>
      <c r="H121" s="1"/>
      <c r="I121" s="1"/>
      <c r="J121" s="1"/>
      <c r="K121" s="1"/>
      <c r="L121" s="1" t="s">
        <v>37</v>
      </c>
      <c r="M121" s="1" t="s">
        <v>19</v>
      </c>
      <c r="N121" s="1">
        <v>183.42766856911675</v>
      </c>
      <c r="O121" s="4">
        <v>208779859</v>
      </c>
      <c r="P121" s="16">
        <v>43555</v>
      </c>
      <c r="Q121" s="1">
        <f>YEAR(Tbl_Transaktion[[#This Row],[Bokföringsdatum]])</f>
        <v>2019</v>
      </c>
      <c r="R121" s="28">
        <f>MONTH(Tbl_Transaktion[[#This Row],[Bokföringsdatum]])</f>
        <v>3</v>
      </c>
      <c r="S121" s="28">
        <f>DAY(Tbl_Transaktion[[#This Row],[Bokföringsdatum]])</f>
        <v>31</v>
      </c>
    </row>
    <row r="122" spans="1:19" x14ac:dyDescent="0.3">
      <c r="A122" s="15" t="s">
        <v>24</v>
      </c>
      <c r="B122" s="1">
        <v>617532140.43277025</v>
      </c>
      <c r="C122" s="1" t="s">
        <v>52</v>
      </c>
      <c r="D122" s="1">
        <v>7777</v>
      </c>
      <c r="E122" s="1" t="s">
        <v>20</v>
      </c>
      <c r="F122" s="1" t="str">
        <f>VLOOKUP(Tbl_Transaktion[[#This Row],[Ansvar]],Tbl_Ansvar[],2,FALSE)</f>
        <v>Avdelningen Fröet</v>
      </c>
      <c r="G122" s="1" t="str">
        <f>VLOOKUP(Tbl_Transaktion[[#This Row],[Ansvar]],Tbl_Ansvar[],3,FALSE)</f>
        <v>Maria Andersson</v>
      </c>
      <c r="H122" s="1"/>
      <c r="I122" s="1"/>
      <c r="J122" s="1"/>
      <c r="K122" s="1"/>
      <c r="L122" s="1" t="s">
        <v>37</v>
      </c>
      <c r="M122" s="1" t="s">
        <v>19</v>
      </c>
      <c r="N122" s="1">
        <v>-79.175391750379816</v>
      </c>
      <c r="O122" s="4">
        <v>221717864</v>
      </c>
      <c r="P122" s="16">
        <v>43555</v>
      </c>
      <c r="Q122" s="1">
        <f>YEAR(Tbl_Transaktion[[#This Row],[Bokföringsdatum]])</f>
        <v>2019</v>
      </c>
      <c r="R122" s="28">
        <f>MONTH(Tbl_Transaktion[[#This Row],[Bokföringsdatum]])</f>
        <v>3</v>
      </c>
      <c r="S122" s="28">
        <f>DAY(Tbl_Transaktion[[#This Row],[Bokföringsdatum]])</f>
        <v>31</v>
      </c>
    </row>
    <row r="123" spans="1:19" x14ac:dyDescent="0.3">
      <c r="A123" s="15" t="s">
        <v>24</v>
      </c>
      <c r="B123" s="1">
        <v>649440009.51120269</v>
      </c>
      <c r="C123" s="1" t="s">
        <v>52</v>
      </c>
      <c r="D123" s="1">
        <v>7777</v>
      </c>
      <c r="E123" s="1" t="s">
        <v>20</v>
      </c>
      <c r="F123" s="1" t="str">
        <f>VLOOKUP(Tbl_Transaktion[[#This Row],[Ansvar]],Tbl_Ansvar[],2,FALSE)</f>
        <v>Avdelningen Fröet</v>
      </c>
      <c r="G123" s="1" t="str">
        <f>VLOOKUP(Tbl_Transaktion[[#This Row],[Ansvar]],Tbl_Ansvar[],3,FALSE)</f>
        <v>Maria Andersson</v>
      </c>
      <c r="H123" s="1"/>
      <c r="I123" s="1"/>
      <c r="J123" s="1"/>
      <c r="K123" s="1"/>
      <c r="L123" s="1" t="s">
        <v>37</v>
      </c>
      <c r="M123" s="1" t="s">
        <v>19</v>
      </c>
      <c r="N123" s="1">
        <v>182.52683396710668</v>
      </c>
      <c r="O123" s="4">
        <v>222024353</v>
      </c>
      <c r="P123" s="16">
        <v>43555</v>
      </c>
      <c r="Q123" s="1">
        <f>YEAR(Tbl_Transaktion[[#This Row],[Bokföringsdatum]])</f>
        <v>2019</v>
      </c>
      <c r="R123" s="28">
        <f>MONTH(Tbl_Transaktion[[#This Row],[Bokföringsdatum]])</f>
        <v>3</v>
      </c>
      <c r="S123" s="28">
        <f>DAY(Tbl_Transaktion[[#This Row],[Bokföringsdatum]])</f>
        <v>31</v>
      </c>
    </row>
    <row r="124" spans="1:19" x14ac:dyDescent="0.3">
      <c r="A124" s="15" t="s">
        <v>24</v>
      </c>
      <c r="B124" s="1">
        <v>792035462.69213748</v>
      </c>
      <c r="C124" s="1" t="s">
        <v>52</v>
      </c>
      <c r="D124" s="1">
        <v>7777</v>
      </c>
      <c r="E124" s="1" t="s">
        <v>20</v>
      </c>
      <c r="F124" s="1" t="str">
        <f>VLOOKUP(Tbl_Transaktion[[#This Row],[Ansvar]],Tbl_Ansvar[],2,FALSE)</f>
        <v>Avdelningen Fröet</v>
      </c>
      <c r="G124" s="1" t="str">
        <f>VLOOKUP(Tbl_Transaktion[[#This Row],[Ansvar]],Tbl_Ansvar[],3,FALSE)</f>
        <v>Maria Andersson</v>
      </c>
      <c r="H124" s="1"/>
      <c r="I124" s="1"/>
      <c r="J124" s="1"/>
      <c r="K124" s="1"/>
      <c r="L124" s="1" t="s">
        <v>37</v>
      </c>
      <c r="M124" s="1" t="s">
        <v>28</v>
      </c>
      <c r="N124" s="1">
        <v>183.463933263657</v>
      </c>
      <c r="O124" s="4">
        <v>229172530</v>
      </c>
      <c r="P124" s="16">
        <v>43524</v>
      </c>
      <c r="Q124" s="1">
        <f>YEAR(Tbl_Transaktion[[#This Row],[Bokföringsdatum]])</f>
        <v>2019</v>
      </c>
      <c r="R124" s="28">
        <f>MONTH(Tbl_Transaktion[[#This Row],[Bokföringsdatum]])</f>
        <v>2</v>
      </c>
      <c r="S124" s="28">
        <f>DAY(Tbl_Transaktion[[#This Row],[Bokföringsdatum]])</f>
        <v>28</v>
      </c>
    </row>
    <row r="125" spans="1:19" x14ac:dyDescent="0.3">
      <c r="A125" s="15" t="s">
        <v>24</v>
      </c>
      <c r="B125" s="1">
        <v>267363564.74587741</v>
      </c>
      <c r="C125" s="1" t="s">
        <v>52</v>
      </c>
      <c r="D125" s="1">
        <v>7777</v>
      </c>
      <c r="E125" s="1" t="s">
        <v>20</v>
      </c>
      <c r="F125" s="1" t="str">
        <f>VLOOKUP(Tbl_Transaktion[[#This Row],[Ansvar]],Tbl_Ansvar[],2,FALSE)</f>
        <v>Avdelningen Fröet</v>
      </c>
      <c r="G125" s="1" t="str">
        <f>VLOOKUP(Tbl_Transaktion[[#This Row],[Ansvar]],Tbl_Ansvar[],3,FALSE)</f>
        <v>Maria Andersson</v>
      </c>
      <c r="H125" s="1"/>
      <c r="I125" s="1"/>
      <c r="J125" s="1"/>
      <c r="K125" s="1"/>
      <c r="L125" s="1" t="s">
        <v>37</v>
      </c>
      <c r="M125" s="1" t="s">
        <v>19</v>
      </c>
      <c r="N125" s="1">
        <v>197.67327149623691</v>
      </c>
      <c r="O125" s="4">
        <v>234656062</v>
      </c>
      <c r="P125" s="16">
        <v>43555</v>
      </c>
      <c r="Q125" s="1">
        <f>YEAR(Tbl_Transaktion[[#This Row],[Bokföringsdatum]])</f>
        <v>2019</v>
      </c>
      <c r="R125" s="28">
        <f>MONTH(Tbl_Transaktion[[#This Row],[Bokföringsdatum]])</f>
        <v>3</v>
      </c>
      <c r="S125" s="28">
        <f>DAY(Tbl_Transaktion[[#This Row],[Bokföringsdatum]])</f>
        <v>31</v>
      </c>
    </row>
    <row r="126" spans="1:19" x14ac:dyDescent="0.3">
      <c r="A126" s="15" t="s">
        <v>24</v>
      </c>
      <c r="B126" s="1">
        <v>248697536.86847496</v>
      </c>
      <c r="C126" s="1" t="s">
        <v>52</v>
      </c>
      <c r="D126" s="1">
        <v>7777</v>
      </c>
      <c r="E126" s="1" t="s">
        <v>39</v>
      </c>
      <c r="F126" s="1" t="str">
        <f>VLOOKUP(Tbl_Transaktion[[#This Row],[Ansvar]],Tbl_Ansvar[],2,FALSE)</f>
        <v>Avdelningen Solstrålen</v>
      </c>
      <c r="G126" s="1" t="str">
        <f>VLOOKUP(Tbl_Transaktion[[#This Row],[Ansvar]],Tbl_Ansvar[],3,FALSE)</f>
        <v>Maria Andersson</v>
      </c>
      <c r="H126" s="1"/>
      <c r="I126" s="1"/>
      <c r="J126" s="1"/>
      <c r="K126" s="1"/>
      <c r="L126" s="1" t="s">
        <v>37</v>
      </c>
      <c r="M126" s="1" t="s">
        <v>19</v>
      </c>
      <c r="N126" s="1">
        <v>185.11103772701074</v>
      </c>
      <c r="O126" s="4">
        <v>235743145</v>
      </c>
      <c r="P126" s="16">
        <v>43555</v>
      </c>
      <c r="Q126" s="1">
        <f>YEAR(Tbl_Transaktion[[#This Row],[Bokföringsdatum]])</f>
        <v>2019</v>
      </c>
      <c r="R126" s="28">
        <f>MONTH(Tbl_Transaktion[[#This Row],[Bokföringsdatum]])</f>
        <v>3</v>
      </c>
      <c r="S126" s="28">
        <f>DAY(Tbl_Transaktion[[#This Row],[Bokföringsdatum]])</f>
        <v>31</v>
      </c>
    </row>
    <row r="127" spans="1:19" x14ac:dyDescent="0.3">
      <c r="A127" s="15" t="s">
        <v>24</v>
      </c>
      <c r="B127" s="1">
        <v>1061124405.4022974</v>
      </c>
      <c r="C127" s="1" t="s">
        <v>52</v>
      </c>
      <c r="D127" s="1">
        <v>7777</v>
      </c>
      <c r="E127" s="1" t="s">
        <v>20</v>
      </c>
      <c r="F127" s="1" t="str">
        <f>VLOOKUP(Tbl_Transaktion[[#This Row],[Ansvar]],Tbl_Ansvar[],2,FALSE)</f>
        <v>Avdelningen Fröet</v>
      </c>
      <c r="G127" s="1" t="str">
        <f>VLOOKUP(Tbl_Transaktion[[#This Row],[Ansvar]],Tbl_Ansvar[],3,FALSE)</f>
        <v>Maria Andersson</v>
      </c>
      <c r="H127" s="1"/>
      <c r="I127" s="1"/>
      <c r="J127" s="1"/>
      <c r="K127" s="1"/>
      <c r="L127" s="1" t="s">
        <v>37</v>
      </c>
      <c r="M127" s="1" t="s">
        <v>28</v>
      </c>
      <c r="N127" s="1">
        <v>182.39750900653186</v>
      </c>
      <c r="O127" s="4">
        <v>237613287</v>
      </c>
      <c r="P127" s="16">
        <v>43555</v>
      </c>
      <c r="Q127" s="1">
        <f>YEAR(Tbl_Transaktion[[#This Row],[Bokföringsdatum]])</f>
        <v>2019</v>
      </c>
      <c r="R127" s="28">
        <f>MONTH(Tbl_Transaktion[[#This Row],[Bokföringsdatum]])</f>
        <v>3</v>
      </c>
      <c r="S127" s="28">
        <f>DAY(Tbl_Transaktion[[#This Row],[Bokföringsdatum]])</f>
        <v>31</v>
      </c>
    </row>
    <row r="128" spans="1:19" x14ac:dyDescent="0.3">
      <c r="A128" s="15" t="s">
        <v>24</v>
      </c>
      <c r="B128" s="1">
        <v>518324425.26370978</v>
      </c>
      <c r="C128" s="1" t="s">
        <v>52</v>
      </c>
      <c r="D128" s="1">
        <v>7777</v>
      </c>
      <c r="E128" s="1" t="s">
        <v>20</v>
      </c>
      <c r="F128" s="1" t="str">
        <f>VLOOKUP(Tbl_Transaktion[[#This Row],[Ansvar]],Tbl_Ansvar[],2,FALSE)</f>
        <v>Avdelningen Fröet</v>
      </c>
      <c r="G128" s="1" t="str">
        <f>VLOOKUP(Tbl_Transaktion[[#This Row],[Ansvar]],Tbl_Ansvar[],3,FALSE)</f>
        <v>Maria Andersson</v>
      </c>
      <c r="H128" s="1"/>
      <c r="I128" s="1"/>
      <c r="J128" s="1"/>
      <c r="K128" s="1"/>
      <c r="L128" s="1" t="s">
        <v>37</v>
      </c>
      <c r="M128" s="1" t="s">
        <v>19</v>
      </c>
      <c r="N128" s="1">
        <v>182.66217889467688</v>
      </c>
      <c r="O128" s="4">
        <v>267359285</v>
      </c>
      <c r="P128" s="16">
        <v>43555</v>
      </c>
      <c r="Q128" s="1">
        <f>YEAR(Tbl_Transaktion[[#This Row],[Bokföringsdatum]])</f>
        <v>2019</v>
      </c>
      <c r="R128" s="28">
        <f>MONTH(Tbl_Transaktion[[#This Row],[Bokföringsdatum]])</f>
        <v>3</v>
      </c>
      <c r="S128" s="28">
        <f>DAY(Tbl_Transaktion[[#This Row],[Bokföringsdatum]])</f>
        <v>31</v>
      </c>
    </row>
    <row r="129" spans="1:19" x14ac:dyDescent="0.3">
      <c r="A129" s="15" t="s">
        <v>24</v>
      </c>
      <c r="B129" s="1">
        <v>967362942.0768913</v>
      </c>
      <c r="C129" s="1" t="s">
        <v>52</v>
      </c>
      <c r="D129" s="1">
        <v>7777</v>
      </c>
      <c r="E129" s="1" t="s">
        <v>20</v>
      </c>
      <c r="F129" s="1" t="str">
        <f>VLOOKUP(Tbl_Transaktion[[#This Row],[Ansvar]],Tbl_Ansvar[],2,FALSE)</f>
        <v>Avdelningen Fröet</v>
      </c>
      <c r="G129" s="1" t="str">
        <f>VLOOKUP(Tbl_Transaktion[[#This Row],[Ansvar]],Tbl_Ansvar[],3,FALSE)</f>
        <v>Maria Andersson</v>
      </c>
      <c r="H129" s="1"/>
      <c r="I129" s="1"/>
      <c r="J129" s="1"/>
      <c r="K129" s="1"/>
      <c r="L129" s="1" t="s">
        <v>37</v>
      </c>
      <c r="M129" s="1" t="s">
        <v>28</v>
      </c>
      <c r="N129" s="1">
        <v>182.76963105262811</v>
      </c>
      <c r="O129" s="4">
        <v>270753818</v>
      </c>
      <c r="P129" s="16">
        <v>43555</v>
      </c>
      <c r="Q129" s="1">
        <f>YEAR(Tbl_Transaktion[[#This Row],[Bokföringsdatum]])</f>
        <v>2019</v>
      </c>
      <c r="R129" s="28">
        <f>MONTH(Tbl_Transaktion[[#This Row],[Bokföringsdatum]])</f>
        <v>3</v>
      </c>
      <c r="S129" s="28">
        <f>DAY(Tbl_Transaktion[[#This Row],[Bokföringsdatum]])</f>
        <v>31</v>
      </c>
    </row>
    <row r="130" spans="1:19" x14ac:dyDescent="0.3">
      <c r="A130" s="15" t="s">
        <v>24</v>
      </c>
      <c r="B130" s="1">
        <v>890839930.9979527</v>
      </c>
      <c r="C130" s="1" t="s">
        <v>52</v>
      </c>
      <c r="D130" s="1">
        <v>7777</v>
      </c>
      <c r="E130" s="1" t="s">
        <v>20</v>
      </c>
      <c r="F130" s="1" t="str">
        <f>VLOOKUP(Tbl_Transaktion[[#This Row],[Ansvar]],Tbl_Ansvar[],2,FALSE)</f>
        <v>Avdelningen Fröet</v>
      </c>
      <c r="G130" s="1" t="str">
        <f>VLOOKUP(Tbl_Transaktion[[#This Row],[Ansvar]],Tbl_Ansvar[],3,FALSE)</f>
        <v>Maria Andersson</v>
      </c>
      <c r="H130" s="1"/>
      <c r="I130" s="1"/>
      <c r="J130" s="1"/>
      <c r="K130" s="1"/>
      <c r="L130" s="1" t="s">
        <v>37</v>
      </c>
      <c r="M130" s="1" t="s">
        <v>28</v>
      </c>
      <c r="N130" s="1">
        <v>186.23528060678552</v>
      </c>
      <c r="O130" s="4">
        <v>277716440</v>
      </c>
      <c r="P130" s="16">
        <v>43555</v>
      </c>
      <c r="Q130" s="1">
        <f>YEAR(Tbl_Transaktion[[#This Row],[Bokföringsdatum]])</f>
        <v>2019</v>
      </c>
      <c r="R130" s="28">
        <f>MONTH(Tbl_Transaktion[[#This Row],[Bokföringsdatum]])</f>
        <v>3</v>
      </c>
      <c r="S130" s="28">
        <f>DAY(Tbl_Transaktion[[#This Row],[Bokföringsdatum]])</f>
        <v>31</v>
      </c>
    </row>
    <row r="131" spans="1:19" x14ac:dyDescent="0.3">
      <c r="A131" s="15" t="s">
        <v>24</v>
      </c>
      <c r="B131" s="1">
        <v>728945229.58763659</v>
      </c>
      <c r="C131" s="1" t="s">
        <v>52</v>
      </c>
      <c r="D131" s="1">
        <v>7777</v>
      </c>
      <c r="E131" s="1" t="s">
        <v>20</v>
      </c>
      <c r="F131" s="1" t="str">
        <f>VLOOKUP(Tbl_Transaktion[[#This Row],[Ansvar]],Tbl_Ansvar[],2,FALSE)</f>
        <v>Avdelningen Fröet</v>
      </c>
      <c r="G131" s="1" t="str">
        <f>VLOOKUP(Tbl_Transaktion[[#This Row],[Ansvar]],Tbl_Ansvar[],3,FALSE)</f>
        <v>Maria Andersson</v>
      </c>
      <c r="H131" s="1"/>
      <c r="I131" s="1"/>
      <c r="J131" s="1"/>
      <c r="K131" s="1"/>
      <c r="L131" s="1" t="s">
        <v>37</v>
      </c>
      <c r="M131" s="1" t="s">
        <v>28</v>
      </c>
      <c r="N131" s="1">
        <v>184.71042511403348</v>
      </c>
      <c r="O131" s="4">
        <v>285827597</v>
      </c>
      <c r="P131" s="16">
        <v>43524</v>
      </c>
      <c r="Q131" s="1">
        <f>YEAR(Tbl_Transaktion[[#This Row],[Bokföringsdatum]])</f>
        <v>2019</v>
      </c>
      <c r="R131" s="28">
        <f>MONTH(Tbl_Transaktion[[#This Row],[Bokföringsdatum]])</f>
        <v>2</v>
      </c>
      <c r="S131" s="28">
        <f>DAY(Tbl_Transaktion[[#This Row],[Bokföringsdatum]])</f>
        <v>28</v>
      </c>
    </row>
    <row r="132" spans="1:19" x14ac:dyDescent="0.3">
      <c r="A132" s="15" t="s">
        <v>24</v>
      </c>
      <c r="B132" s="1">
        <v>672998600.40263116</v>
      </c>
      <c r="C132" s="1" t="s">
        <v>52</v>
      </c>
      <c r="D132" s="1">
        <v>7777</v>
      </c>
      <c r="E132" s="1" t="s">
        <v>20</v>
      </c>
      <c r="F132" s="1" t="str">
        <f>VLOOKUP(Tbl_Transaktion[[#This Row],[Ansvar]],Tbl_Ansvar[],2,FALSE)</f>
        <v>Avdelningen Fröet</v>
      </c>
      <c r="G132" s="1" t="str">
        <f>VLOOKUP(Tbl_Transaktion[[#This Row],[Ansvar]],Tbl_Ansvar[],3,FALSE)</f>
        <v>Maria Andersson</v>
      </c>
      <c r="H132" s="1"/>
      <c r="I132" s="1"/>
      <c r="J132" s="1"/>
      <c r="K132" s="1"/>
      <c r="L132" s="1" t="s">
        <v>37</v>
      </c>
      <c r="M132" s="1" t="s">
        <v>19</v>
      </c>
      <c r="N132" s="1">
        <v>182.22601210756443</v>
      </c>
      <c r="O132" s="4">
        <v>292513247</v>
      </c>
      <c r="P132" s="16">
        <v>43555</v>
      </c>
      <c r="Q132" s="1">
        <f>YEAR(Tbl_Transaktion[[#This Row],[Bokföringsdatum]])</f>
        <v>2019</v>
      </c>
      <c r="R132" s="28">
        <f>MONTH(Tbl_Transaktion[[#This Row],[Bokföringsdatum]])</f>
        <v>3</v>
      </c>
      <c r="S132" s="28">
        <f>DAY(Tbl_Transaktion[[#This Row],[Bokföringsdatum]])</f>
        <v>31</v>
      </c>
    </row>
    <row r="133" spans="1:19" x14ac:dyDescent="0.3">
      <c r="A133" s="15" t="s">
        <v>24</v>
      </c>
      <c r="B133" s="1">
        <v>560016609.34716809</v>
      </c>
      <c r="C133" s="1" t="s">
        <v>52</v>
      </c>
      <c r="D133" s="1">
        <v>7777</v>
      </c>
      <c r="E133" s="1" t="s">
        <v>20</v>
      </c>
      <c r="F133" s="1" t="str">
        <f>VLOOKUP(Tbl_Transaktion[[#This Row],[Ansvar]],Tbl_Ansvar[],2,FALSE)</f>
        <v>Avdelningen Fröet</v>
      </c>
      <c r="G133" s="1" t="str">
        <f>VLOOKUP(Tbl_Transaktion[[#This Row],[Ansvar]],Tbl_Ansvar[],3,FALSE)</f>
        <v>Maria Andersson</v>
      </c>
      <c r="H133" s="1"/>
      <c r="I133" s="1"/>
      <c r="J133" s="1"/>
      <c r="K133" s="1"/>
      <c r="L133" s="1" t="s">
        <v>18</v>
      </c>
      <c r="M133" s="1" t="s">
        <v>19</v>
      </c>
      <c r="N133" s="1">
        <v>182.75098436633871</v>
      </c>
      <c r="O133" s="4">
        <v>294991133</v>
      </c>
      <c r="P133" s="16">
        <v>43555</v>
      </c>
      <c r="Q133" s="1">
        <f>YEAR(Tbl_Transaktion[[#This Row],[Bokföringsdatum]])</f>
        <v>2019</v>
      </c>
      <c r="R133" s="28">
        <f>MONTH(Tbl_Transaktion[[#This Row],[Bokföringsdatum]])</f>
        <v>3</v>
      </c>
      <c r="S133" s="28">
        <f>DAY(Tbl_Transaktion[[#This Row],[Bokföringsdatum]])</f>
        <v>31</v>
      </c>
    </row>
    <row r="134" spans="1:19" x14ac:dyDescent="0.3">
      <c r="A134" s="15" t="s">
        <v>24</v>
      </c>
      <c r="B134" s="1">
        <v>634163126.08481538</v>
      </c>
      <c r="C134" s="1" t="s">
        <v>52</v>
      </c>
      <c r="D134" s="1">
        <v>7777</v>
      </c>
      <c r="E134" s="1" t="s">
        <v>20</v>
      </c>
      <c r="F134" s="1" t="str">
        <f>VLOOKUP(Tbl_Transaktion[[#This Row],[Ansvar]],Tbl_Ansvar[],2,FALSE)</f>
        <v>Avdelningen Fröet</v>
      </c>
      <c r="G134" s="1" t="str">
        <f>VLOOKUP(Tbl_Transaktion[[#This Row],[Ansvar]],Tbl_Ansvar[],3,FALSE)</f>
        <v>Maria Andersson</v>
      </c>
      <c r="H134" s="1"/>
      <c r="I134" s="1"/>
      <c r="J134" s="1"/>
      <c r="K134" s="1"/>
      <c r="L134" s="1" t="s">
        <v>37</v>
      </c>
      <c r="M134" s="1" t="s">
        <v>19</v>
      </c>
      <c r="N134" s="1">
        <v>182.46056163720095</v>
      </c>
      <c r="O134" s="4">
        <v>297814772</v>
      </c>
      <c r="P134" s="16">
        <v>43555</v>
      </c>
      <c r="Q134" s="1">
        <f>YEAR(Tbl_Transaktion[[#This Row],[Bokföringsdatum]])</f>
        <v>2019</v>
      </c>
      <c r="R134" s="28">
        <f>MONTH(Tbl_Transaktion[[#This Row],[Bokföringsdatum]])</f>
        <v>3</v>
      </c>
      <c r="S134" s="28">
        <f>DAY(Tbl_Transaktion[[#This Row],[Bokföringsdatum]])</f>
        <v>31</v>
      </c>
    </row>
    <row r="135" spans="1:19" x14ac:dyDescent="0.3">
      <c r="A135" s="15" t="s">
        <v>24</v>
      </c>
      <c r="B135" s="1">
        <v>587588127.88585615</v>
      </c>
      <c r="C135" s="1" t="s">
        <v>52</v>
      </c>
      <c r="D135" s="1">
        <v>7777</v>
      </c>
      <c r="E135" s="1" t="s">
        <v>20</v>
      </c>
      <c r="F135" s="1" t="str">
        <f>VLOOKUP(Tbl_Transaktion[[#This Row],[Ansvar]],Tbl_Ansvar[],2,FALSE)</f>
        <v>Avdelningen Fröet</v>
      </c>
      <c r="G135" s="1" t="str">
        <f>VLOOKUP(Tbl_Transaktion[[#This Row],[Ansvar]],Tbl_Ansvar[],3,FALSE)</f>
        <v>Maria Andersson</v>
      </c>
      <c r="H135" s="1"/>
      <c r="I135" s="1"/>
      <c r="J135" s="1"/>
      <c r="K135" s="1"/>
      <c r="L135" s="1" t="s">
        <v>37</v>
      </c>
      <c r="M135" s="1" t="s">
        <v>19</v>
      </c>
      <c r="N135" s="1">
        <v>189.76742251181602</v>
      </c>
      <c r="O135" s="4">
        <v>303367975</v>
      </c>
      <c r="P135" s="16">
        <v>43524</v>
      </c>
      <c r="Q135" s="1">
        <f>YEAR(Tbl_Transaktion[[#This Row],[Bokföringsdatum]])</f>
        <v>2019</v>
      </c>
      <c r="R135" s="28">
        <f>MONTH(Tbl_Transaktion[[#This Row],[Bokföringsdatum]])</f>
        <v>2</v>
      </c>
      <c r="S135" s="28">
        <f>DAY(Tbl_Transaktion[[#This Row],[Bokföringsdatum]])</f>
        <v>28</v>
      </c>
    </row>
    <row r="136" spans="1:19" x14ac:dyDescent="0.3">
      <c r="A136" s="15" t="s">
        <v>24</v>
      </c>
      <c r="B136" s="1">
        <v>1104093324.8053191</v>
      </c>
      <c r="C136" s="1" t="s">
        <v>52</v>
      </c>
      <c r="D136" s="1">
        <v>7777</v>
      </c>
      <c r="E136" s="1" t="s">
        <v>20</v>
      </c>
      <c r="F136" s="1" t="str">
        <f>VLOOKUP(Tbl_Transaktion[[#This Row],[Ansvar]],Tbl_Ansvar[],2,FALSE)</f>
        <v>Avdelningen Fröet</v>
      </c>
      <c r="G136" s="1" t="str">
        <f>VLOOKUP(Tbl_Transaktion[[#This Row],[Ansvar]],Tbl_Ansvar[],3,FALSE)</f>
        <v>Maria Andersson</v>
      </c>
      <c r="H136" s="1"/>
      <c r="I136" s="1"/>
      <c r="J136" s="1"/>
      <c r="K136" s="1"/>
      <c r="L136" s="1" t="s">
        <v>37</v>
      </c>
      <c r="M136" s="1" t="s">
        <v>28</v>
      </c>
      <c r="N136" s="1">
        <v>182.13786340653786</v>
      </c>
      <c r="O136" s="4">
        <v>310209999</v>
      </c>
      <c r="P136" s="16">
        <v>43524</v>
      </c>
      <c r="Q136" s="1">
        <f>YEAR(Tbl_Transaktion[[#This Row],[Bokföringsdatum]])</f>
        <v>2019</v>
      </c>
      <c r="R136" s="28">
        <f>MONTH(Tbl_Transaktion[[#This Row],[Bokföringsdatum]])</f>
        <v>2</v>
      </c>
      <c r="S136" s="28">
        <f>DAY(Tbl_Transaktion[[#This Row],[Bokföringsdatum]])</f>
        <v>28</v>
      </c>
    </row>
    <row r="137" spans="1:19" x14ac:dyDescent="0.3">
      <c r="A137" s="15" t="s">
        <v>24</v>
      </c>
      <c r="B137" s="1">
        <v>497107548.1633364</v>
      </c>
      <c r="C137" s="1" t="s">
        <v>52</v>
      </c>
      <c r="D137" s="1">
        <v>7777</v>
      </c>
      <c r="E137" s="1" t="s">
        <v>20</v>
      </c>
      <c r="F137" s="1" t="str">
        <f>VLOOKUP(Tbl_Transaktion[[#This Row],[Ansvar]],Tbl_Ansvar[],2,FALSE)</f>
        <v>Avdelningen Fröet</v>
      </c>
      <c r="G137" s="1" t="str">
        <f>VLOOKUP(Tbl_Transaktion[[#This Row],[Ansvar]],Tbl_Ansvar[],3,FALSE)</f>
        <v>Maria Andersson</v>
      </c>
      <c r="H137" s="1"/>
      <c r="I137" s="1"/>
      <c r="J137" s="1"/>
      <c r="K137" s="1"/>
      <c r="L137" s="1" t="s">
        <v>18</v>
      </c>
      <c r="M137" s="1" t="s">
        <v>19</v>
      </c>
      <c r="N137" s="1">
        <v>183.64830394980316</v>
      </c>
      <c r="O137" s="4">
        <v>319469529</v>
      </c>
      <c r="P137" s="16">
        <v>43555</v>
      </c>
      <c r="Q137" s="1">
        <f>YEAR(Tbl_Transaktion[[#This Row],[Bokföringsdatum]])</f>
        <v>2019</v>
      </c>
      <c r="R137" s="28">
        <f>MONTH(Tbl_Transaktion[[#This Row],[Bokföringsdatum]])</f>
        <v>3</v>
      </c>
      <c r="S137" s="28">
        <f>DAY(Tbl_Transaktion[[#This Row],[Bokföringsdatum]])</f>
        <v>31</v>
      </c>
    </row>
    <row r="138" spans="1:19" x14ac:dyDescent="0.3">
      <c r="A138" s="15" t="s">
        <v>24</v>
      </c>
      <c r="B138" s="1">
        <v>247898490.95383039</v>
      </c>
      <c r="C138" s="1" t="s">
        <v>52</v>
      </c>
      <c r="D138" s="1">
        <v>7777</v>
      </c>
      <c r="E138" s="1" t="s">
        <v>39</v>
      </c>
      <c r="F138" s="1" t="str">
        <f>VLOOKUP(Tbl_Transaktion[[#This Row],[Ansvar]],Tbl_Ansvar[],2,FALSE)</f>
        <v>Avdelningen Solstrålen</v>
      </c>
      <c r="G138" s="1" t="str">
        <f>VLOOKUP(Tbl_Transaktion[[#This Row],[Ansvar]],Tbl_Ansvar[],3,FALSE)</f>
        <v>Maria Andersson</v>
      </c>
      <c r="H138" s="1"/>
      <c r="I138" s="1"/>
      <c r="J138" s="1"/>
      <c r="K138" s="1"/>
      <c r="L138" s="1" t="s">
        <v>37</v>
      </c>
      <c r="M138" s="1" t="s">
        <v>19</v>
      </c>
      <c r="N138" s="1">
        <v>182.56963161130363</v>
      </c>
      <c r="O138" s="4">
        <v>319629405</v>
      </c>
      <c r="P138" s="16">
        <v>43555</v>
      </c>
      <c r="Q138" s="1">
        <f>YEAR(Tbl_Transaktion[[#This Row],[Bokföringsdatum]])</f>
        <v>2019</v>
      </c>
      <c r="R138" s="28">
        <f>MONTH(Tbl_Transaktion[[#This Row],[Bokföringsdatum]])</f>
        <v>3</v>
      </c>
      <c r="S138" s="28">
        <f>DAY(Tbl_Transaktion[[#This Row],[Bokföringsdatum]])</f>
        <v>31</v>
      </c>
    </row>
    <row r="139" spans="1:19" x14ac:dyDescent="0.3">
      <c r="A139" s="15" t="s">
        <v>24</v>
      </c>
      <c r="B139" s="1">
        <v>196773646.52896291</v>
      </c>
      <c r="C139" s="1" t="s">
        <v>52</v>
      </c>
      <c r="D139" s="1">
        <v>7777</v>
      </c>
      <c r="E139" s="1" t="s">
        <v>20</v>
      </c>
      <c r="F139" s="1" t="str">
        <f>VLOOKUP(Tbl_Transaktion[[#This Row],[Ansvar]],Tbl_Ansvar[],2,FALSE)</f>
        <v>Avdelningen Fröet</v>
      </c>
      <c r="G139" s="1" t="str">
        <f>VLOOKUP(Tbl_Transaktion[[#This Row],[Ansvar]],Tbl_Ansvar[],3,FALSE)</f>
        <v>Maria Andersson</v>
      </c>
      <c r="H139" s="1"/>
      <c r="I139" s="1"/>
      <c r="J139" s="1"/>
      <c r="K139" s="1"/>
      <c r="L139" s="1" t="s">
        <v>37</v>
      </c>
      <c r="M139" s="1" t="s">
        <v>19</v>
      </c>
      <c r="N139" s="1">
        <v>183.34925491998789</v>
      </c>
      <c r="O139" s="4">
        <v>352784794</v>
      </c>
      <c r="P139" s="16">
        <v>43524</v>
      </c>
      <c r="Q139" s="1">
        <f>YEAR(Tbl_Transaktion[[#This Row],[Bokföringsdatum]])</f>
        <v>2019</v>
      </c>
      <c r="R139" s="28">
        <f>MONTH(Tbl_Transaktion[[#This Row],[Bokföringsdatum]])</f>
        <v>2</v>
      </c>
      <c r="S139" s="28">
        <f>DAY(Tbl_Transaktion[[#This Row],[Bokföringsdatum]])</f>
        <v>28</v>
      </c>
    </row>
    <row r="140" spans="1:19" x14ac:dyDescent="0.3">
      <c r="A140" s="15" t="s">
        <v>24</v>
      </c>
      <c r="B140" s="1">
        <v>88994671.439517945</v>
      </c>
      <c r="C140" s="1" t="s">
        <v>52</v>
      </c>
      <c r="D140" s="1">
        <v>7777</v>
      </c>
      <c r="E140" s="1" t="s">
        <v>20</v>
      </c>
      <c r="F140" s="1" t="str">
        <f>VLOOKUP(Tbl_Transaktion[[#This Row],[Ansvar]],Tbl_Ansvar[],2,FALSE)</f>
        <v>Avdelningen Fröet</v>
      </c>
      <c r="G140" s="1" t="str">
        <f>VLOOKUP(Tbl_Transaktion[[#This Row],[Ansvar]],Tbl_Ansvar[],3,FALSE)</f>
        <v>Maria Andersson</v>
      </c>
      <c r="H140" s="1"/>
      <c r="I140" s="1"/>
      <c r="J140" s="1"/>
      <c r="K140" s="1"/>
      <c r="L140" s="1" t="s">
        <v>37</v>
      </c>
      <c r="M140" s="1" t="s">
        <v>19</v>
      </c>
      <c r="N140" s="1">
        <v>4552.1847257902391</v>
      </c>
      <c r="O140" s="4">
        <v>487024560</v>
      </c>
      <c r="P140" s="16">
        <v>43555</v>
      </c>
      <c r="Q140" s="1">
        <f>YEAR(Tbl_Transaktion[[#This Row],[Bokföringsdatum]])</f>
        <v>2019</v>
      </c>
      <c r="R140" s="28">
        <f>MONTH(Tbl_Transaktion[[#This Row],[Bokföringsdatum]])</f>
        <v>3</v>
      </c>
      <c r="S140" s="28">
        <f>DAY(Tbl_Transaktion[[#This Row],[Bokföringsdatum]])</f>
        <v>31</v>
      </c>
    </row>
    <row r="141" spans="1:19" x14ac:dyDescent="0.3">
      <c r="A141" s="15" t="s">
        <v>24</v>
      </c>
      <c r="B141" s="1">
        <v>972011430.19633603</v>
      </c>
      <c r="C141" s="1" t="s">
        <v>52</v>
      </c>
      <c r="D141" s="1">
        <v>7777</v>
      </c>
      <c r="E141" s="1" t="s">
        <v>20</v>
      </c>
      <c r="F141" s="1" t="str">
        <f>VLOOKUP(Tbl_Transaktion[[#This Row],[Ansvar]],Tbl_Ansvar[],2,FALSE)</f>
        <v>Avdelningen Fröet</v>
      </c>
      <c r="G141" s="1" t="str">
        <f>VLOOKUP(Tbl_Transaktion[[#This Row],[Ansvar]],Tbl_Ansvar[],3,FALSE)</f>
        <v>Maria Andersson</v>
      </c>
      <c r="H141" s="1"/>
      <c r="I141" s="1"/>
      <c r="J141" s="1"/>
      <c r="K141" s="1"/>
      <c r="L141" s="1" t="s">
        <v>37</v>
      </c>
      <c r="M141" s="1" t="s">
        <v>28</v>
      </c>
      <c r="N141" s="1">
        <v>182.64008440053641</v>
      </c>
      <c r="O141" s="4">
        <v>5240153</v>
      </c>
      <c r="P141" s="16">
        <v>43524</v>
      </c>
      <c r="Q141" s="1">
        <f>YEAR(Tbl_Transaktion[[#This Row],[Bokföringsdatum]])</f>
        <v>2019</v>
      </c>
      <c r="R141" s="28">
        <f>MONTH(Tbl_Transaktion[[#This Row],[Bokföringsdatum]])</f>
        <v>2</v>
      </c>
      <c r="S141" s="28">
        <f>DAY(Tbl_Transaktion[[#This Row],[Bokföringsdatum]])</f>
        <v>28</v>
      </c>
    </row>
    <row r="142" spans="1:19" x14ac:dyDescent="0.3">
      <c r="A142" s="15" t="s">
        <v>24</v>
      </c>
      <c r="B142" s="1">
        <v>879305766.39210057</v>
      </c>
      <c r="C142" s="1" t="s">
        <v>52</v>
      </c>
      <c r="D142" s="1">
        <v>7777</v>
      </c>
      <c r="E142" s="1" t="s">
        <v>16</v>
      </c>
      <c r="F142" s="1" t="str">
        <f>VLOOKUP(Tbl_Transaktion[[#This Row],[Ansvar]],Tbl_Ansvar[],2,FALSE)</f>
        <v>Avdelningen Blomman</v>
      </c>
      <c r="G142" s="1" t="str">
        <f>VLOOKUP(Tbl_Transaktion[[#This Row],[Ansvar]],Tbl_Ansvar[],3,FALSE)</f>
        <v>Maria Andersson</v>
      </c>
      <c r="H142" s="1"/>
      <c r="I142" s="1"/>
      <c r="J142" s="1"/>
      <c r="K142" s="1"/>
      <c r="L142" s="1" t="s">
        <v>37</v>
      </c>
      <c r="M142" s="1" t="s">
        <v>28</v>
      </c>
      <c r="N142" s="1">
        <v>182.40766192387974</v>
      </c>
      <c r="O142" s="4">
        <v>13180279</v>
      </c>
      <c r="P142" s="16">
        <v>43524</v>
      </c>
      <c r="Q142" s="1">
        <f>YEAR(Tbl_Transaktion[[#This Row],[Bokföringsdatum]])</f>
        <v>2019</v>
      </c>
      <c r="R142" s="28">
        <f>MONTH(Tbl_Transaktion[[#This Row],[Bokföringsdatum]])</f>
        <v>2</v>
      </c>
      <c r="S142" s="28">
        <f>DAY(Tbl_Transaktion[[#This Row],[Bokföringsdatum]])</f>
        <v>28</v>
      </c>
    </row>
    <row r="143" spans="1:19" x14ac:dyDescent="0.3">
      <c r="A143" s="15" t="s">
        <v>24</v>
      </c>
      <c r="B143" s="1">
        <v>161918894.168479</v>
      </c>
      <c r="C143" s="1" t="s">
        <v>52</v>
      </c>
      <c r="D143" s="1">
        <v>7777</v>
      </c>
      <c r="E143" s="1" t="s">
        <v>20</v>
      </c>
      <c r="F143" s="1" t="str">
        <f>VLOOKUP(Tbl_Transaktion[[#This Row],[Ansvar]],Tbl_Ansvar[],2,FALSE)</f>
        <v>Avdelningen Fröet</v>
      </c>
      <c r="G143" s="1" t="str">
        <f>VLOOKUP(Tbl_Transaktion[[#This Row],[Ansvar]],Tbl_Ansvar[],3,FALSE)</f>
        <v>Maria Andersson</v>
      </c>
      <c r="H143" s="1"/>
      <c r="I143" s="1"/>
      <c r="J143" s="1"/>
      <c r="K143" s="1"/>
      <c r="L143" s="1" t="s">
        <v>37</v>
      </c>
      <c r="M143" s="1" t="s">
        <v>19</v>
      </c>
      <c r="N143" s="1">
        <v>183.44546809961324</v>
      </c>
      <c r="O143" s="4">
        <v>66344632</v>
      </c>
      <c r="P143" s="16">
        <v>43524</v>
      </c>
      <c r="Q143" s="1">
        <f>YEAR(Tbl_Transaktion[[#This Row],[Bokföringsdatum]])</f>
        <v>2019</v>
      </c>
      <c r="R143" s="28">
        <f>MONTH(Tbl_Transaktion[[#This Row],[Bokföringsdatum]])</f>
        <v>2</v>
      </c>
      <c r="S143" s="28">
        <f>DAY(Tbl_Transaktion[[#This Row],[Bokföringsdatum]])</f>
        <v>28</v>
      </c>
    </row>
    <row r="144" spans="1:19" x14ac:dyDescent="0.3">
      <c r="A144" s="15" t="s">
        <v>24</v>
      </c>
      <c r="B144" s="1">
        <v>931472070.51001513</v>
      </c>
      <c r="C144" s="1" t="s">
        <v>52</v>
      </c>
      <c r="D144" s="1">
        <v>7777</v>
      </c>
      <c r="E144" s="1" t="s">
        <v>46</v>
      </c>
      <c r="F144" s="1" t="str">
        <f>VLOOKUP(Tbl_Transaktion[[#This Row],[Ansvar]],Tbl_Ansvar[],2,FALSE)</f>
        <v>Chefens</v>
      </c>
      <c r="G144" s="1" t="str">
        <f>VLOOKUP(Tbl_Transaktion[[#This Row],[Ansvar]],Tbl_Ansvar[],3,FALSE)</f>
        <v>Aisha Mohammed</v>
      </c>
      <c r="H144" s="1"/>
      <c r="I144" s="1"/>
      <c r="J144" s="1"/>
      <c r="K144" s="1"/>
      <c r="L144" s="1" t="s">
        <v>37</v>
      </c>
      <c r="M144" s="1" t="s">
        <v>28</v>
      </c>
      <c r="N144" s="1">
        <v>184.46002954245412</v>
      </c>
      <c r="O144" s="4">
        <v>71422603</v>
      </c>
      <c r="P144" s="16">
        <v>43524</v>
      </c>
      <c r="Q144" s="1">
        <f>YEAR(Tbl_Transaktion[[#This Row],[Bokföringsdatum]])</f>
        <v>2019</v>
      </c>
      <c r="R144" s="28">
        <f>MONTH(Tbl_Transaktion[[#This Row],[Bokföringsdatum]])</f>
        <v>2</v>
      </c>
      <c r="S144" s="28">
        <f>DAY(Tbl_Transaktion[[#This Row],[Bokföringsdatum]])</f>
        <v>28</v>
      </c>
    </row>
    <row r="145" spans="1:19" x14ac:dyDescent="0.3">
      <c r="A145" s="15" t="s">
        <v>24</v>
      </c>
      <c r="B145" s="1">
        <v>337708111.26033217</v>
      </c>
      <c r="C145" s="1" t="s">
        <v>52</v>
      </c>
      <c r="D145" s="1">
        <v>7777</v>
      </c>
      <c r="E145" s="1" t="s">
        <v>46</v>
      </c>
      <c r="F145" s="1" t="str">
        <f>VLOOKUP(Tbl_Transaktion[[#This Row],[Ansvar]],Tbl_Ansvar[],2,FALSE)</f>
        <v>Chefens</v>
      </c>
      <c r="G145" s="1" t="str">
        <f>VLOOKUP(Tbl_Transaktion[[#This Row],[Ansvar]],Tbl_Ansvar[],3,FALSE)</f>
        <v>Aisha Mohammed</v>
      </c>
      <c r="H145" s="1"/>
      <c r="I145" s="1"/>
      <c r="J145" s="1"/>
      <c r="K145" s="1"/>
      <c r="L145" s="1" t="s">
        <v>37</v>
      </c>
      <c r="M145" s="1" t="s">
        <v>19</v>
      </c>
      <c r="N145" s="1">
        <v>182.45170678557477</v>
      </c>
      <c r="O145" s="4">
        <v>105596262</v>
      </c>
      <c r="P145" s="16">
        <v>43524</v>
      </c>
      <c r="Q145" s="1">
        <f>YEAR(Tbl_Transaktion[[#This Row],[Bokföringsdatum]])</f>
        <v>2019</v>
      </c>
      <c r="R145" s="28">
        <f>MONTH(Tbl_Transaktion[[#This Row],[Bokföringsdatum]])</f>
        <v>2</v>
      </c>
      <c r="S145" s="28">
        <f>DAY(Tbl_Transaktion[[#This Row],[Bokföringsdatum]])</f>
        <v>28</v>
      </c>
    </row>
    <row r="146" spans="1:19" x14ac:dyDescent="0.3">
      <c r="A146" s="15" t="s">
        <v>24</v>
      </c>
      <c r="B146" s="1">
        <v>679958700.9548372</v>
      </c>
      <c r="C146" s="1" t="s">
        <v>52</v>
      </c>
      <c r="D146" s="1">
        <v>7777</v>
      </c>
      <c r="E146" s="1" t="s">
        <v>46</v>
      </c>
      <c r="F146" s="1" t="str">
        <f>VLOOKUP(Tbl_Transaktion[[#This Row],[Ansvar]],Tbl_Ansvar[],2,FALSE)</f>
        <v>Chefens</v>
      </c>
      <c r="G146" s="1" t="str">
        <f>VLOOKUP(Tbl_Transaktion[[#This Row],[Ansvar]],Tbl_Ansvar[],3,FALSE)</f>
        <v>Aisha Mohammed</v>
      </c>
      <c r="H146" s="1"/>
      <c r="I146" s="1"/>
      <c r="J146" s="1"/>
      <c r="K146" s="1"/>
      <c r="L146" s="1" t="s">
        <v>37</v>
      </c>
      <c r="M146" s="1" t="s">
        <v>19</v>
      </c>
      <c r="N146" s="1">
        <v>185.13539643370061</v>
      </c>
      <c r="O146" s="4">
        <v>133141594</v>
      </c>
      <c r="P146" s="16">
        <v>43524</v>
      </c>
      <c r="Q146" s="1">
        <f>YEAR(Tbl_Transaktion[[#This Row],[Bokföringsdatum]])</f>
        <v>2019</v>
      </c>
      <c r="R146" s="28">
        <f>MONTH(Tbl_Transaktion[[#This Row],[Bokföringsdatum]])</f>
        <v>2</v>
      </c>
      <c r="S146" s="28">
        <f>DAY(Tbl_Transaktion[[#This Row],[Bokföringsdatum]])</f>
        <v>28</v>
      </c>
    </row>
    <row r="147" spans="1:19" x14ac:dyDescent="0.3">
      <c r="A147" s="15" t="s">
        <v>24</v>
      </c>
      <c r="B147" s="1">
        <v>480530731.72648883</v>
      </c>
      <c r="C147" s="1" t="s">
        <v>52</v>
      </c>
      <c r="D147" s="1">
        <v>7777</v>
      </c>
      <c r="E147" s="1" t="s">
        <v>39</v>
      </c>
      <c r="F147" s="1" t="str">
        <f>VLOOKUP(Tbl_Transaktion[[#This Row],[Ansvar]],Tbl_Ansvar[],2,FALSE)</f>
        <v>Avdelningen Solstrålen</v>
      </c>
      <c r="G147" s="1" t="str">
        <f>VLOOKUP(Tbl_Transaktion[[#This Row],[Ansvar]],Tbl_Ansvar[],3,FALSE)</f>
        <v>Maria Andersson</v>
      </c>
      <c r="H147" s="1"/>
      <c r="I147" s="1"/>
      <c r="J147" s="1"/>
      <c r="K147" s="1"/>
      <c r="L147" s="1" t="s">
        <v>37</v>
      </c>
      <c r="M147" s="1" t="s">
        <v>19</v>
      </c>
      <c r="N147" s="1">
        <v>183.04922319796381</v>
      </c>
      <c r="O147" s="4">
        <v>140235891</v>
      </c>
      <c r="P147" s="16">
        <v>43524</v>
      </c>
      <c r="Q147" s="1">
        <f>YEAR(Tbl_Transaktion[[#This Row],[Bokföringsdatum]])</f>
        <v>2019</v>
      </c>
      <c r="R147" s="28">
        <f>MONTH(Tbl_Transaktion[[#This Row],[Bokföringsdatum]])</f>
        <v>2</v>
      </c>
      <c r="S147" s="28">
        <f>DAY(Tbl_Transaktion[[#This Row],[Bokföringsdatum]])</f>
        <v>28</v>
      </c>
    </row>
    <row r="148" spans="1:19" x14ac:dyDescent="0.3">
      <c r="A148" s="15" t="s">
        <v>24</v>
      </c>
      <c r="B148" s="1">
        <v>1069210801.8400147</v>
      </c>
      <c r="C148" s="1" t="s">
        <v>52</v>
      </c>
      <c r="D148" s="1">
        <v>6666</v>
      </c>
      <c r="E148" s="1" t="s">
        <v>46</v>
      </c>
      <c r="F148" s="1" t="str">
        <f>VLOOKUP(Tbl_Transaktion[[#This Row],[Ansvar]],Tbl_Ansvar[],2,FALSE)</f>
        <v>Chefens</v>
      </c>
      <c r="G148" s="1" t="str">
        <f>VLOOKUP(Tbl_Transaktion[[#This Row],[Ansvar]],Tbl_Ansvar[],3,FALSE)</f>
        <v>Aisha Mohammed</v>
      </c>
      <c r="H148" s="1"/>
      <c r="I148" s="1"/>
      <c r="J148" s="1"/>
      <c r="K148" s="1"/>
      <c r="L148" s="1" t="s">
        <v>37</v>
      </c>
      <c r="M148" s="1" t="s">
        <v>28</v>
      </c>
      <c r="N148" s="1">
        <v>183.04465291218096</v>
      </c>
      <c r="O148" s="4">
        <v>160500293</v>
      </c>
      <c r="P148" s="16">
        <v>43524</v>
      </c>
      <c r="Q148" s="1">
        <f>YEAR(Tbl_Transaktion[[#This Row],[Bokföringsdatum]])</f>
        <v>2019</v>
      </c>
      <c r="R148" s="28">
        <f>MONTH(Tbl_Transaktion[[#This Row],[Bokföringsdatum]])</f>
        <v>2</v>
      </c>
      <c r="S148" s="28">
        <f>DAY(Tbl_Transaktion[[#This Row],[Bokföringsdatum]])</f>
        <v>28</v>
      </c>
    </row>
    <row r="149" spans="1:19" x14ac:dyDescent="0.3">
      <c r="A149" s="15" t="s">
        <v>24</v>
      </c>
      <c r="B149" s="1">
        <v>974451638.87207139</v>
      </c>
      <c r="C149" s="1" t="s">
        <v>52</v>
      </c>
      <c r="D149" s="1">
        <v>7777</v>
      </c>
      <c r="E149" s="1" t="s">
        <v>20</v>
      </c>
      <c r="F149" s="1" t="str">
        <f>VLOOKUP(Tbl_Transaktion[[#This Row],[Ansvar]],Tbl_Ansvar[],2,FALSE)</f>
        <v>Avdelningen Fröet</v>
      </c>
      <c r="G149" s="1" t="str">
        <f>VLOOKUP(Tbl_Transaktion[[#This Row],[Ansvar]],Tbl_Ansvar[],3,FALSE)</f>
        <v>Maria Andersson</v>
      </c>
      <c r="H149" s="1"/>
      <c r="I149" s="1"/>
      <c r="J149" s="1"/>
      <c r="K149" s="1"/>
      <c r="L149" s="1" t="s">
        <v>37</v>
      </c>
      <c r="M149" s="1" t="s">
        <v>28</v>
      </c>
      <c r="N149" s="1">
        <v>183.41534330136258</v>
      </c>
      <c r="O149" s="4">
        <v>175662864</v>
      </c>
      <c r="P149" s="16">
        <v>43524</v>
      </c>
      <c r="Q149" s="1">
        <f>YEAR(Tbl_Transaktion[[#This Row],[Bokföringsdatum]])</f>
        <v>2019</v>
      </c>
      <c r="R149" s="28">
        <f>MONTH(Tbl_Transaktion[[#This Row],[Bokföringsdatum]])</f>
        <v>2</v>
      </c>
      <c r="S149" s="28">
        <f>DAY(Tbl_Transaktion[[#This Row],[Bokföringsdatum]])</f>
        <v>28</v>
      </c>
    </row>
    <row r="150" spans="1:19" x14ac:dyDescent="0.3">
      <c r="A150" s="15" t="s">
        <v>24</v>
      </c>
      <c r="B150" s="1">
        <v>791729554.48506927</v>
      </c>
      <c r="C150" s="1" t="s">
        <v>52</v>
      </c>
      <c r="D150" s="1">
        <v>7777</v>
      </c>
      <c r="E150" s="1" t="s">
        <v>46</v>
      </c>
      <c r="F150" s="1" t="str">
        <f>VLOOKUP(Tbl_Transaktion[[#This Row],[Ansvar]],Tbl_Ansvar[],2,FALSE)</f>
        <v>Chefens</v>
      </c>
      <c r="G150" s="1" t="str">
        <f>VLOOKUP(Tbl_Transaktion[[#This Row],[Ansvar]],Tbl_Ansvar[],3,FALSE)</f>
        <v>Aisha Mohammed</v>
      </c>
      <c r="H150" s="1"/>
      <c r="I150" s="1"/>
      <c r="J150" s="1"/>
      <c r="K150" s="1"/>
      <c r="L150" s="1" t="s">
        <v>37</v>
      </c>
      <c r="M150" s="1" t="s">
        <v>28</v>
      </c>
      <c r="N150" s="1">
        <v>182.89072201453709</v>
      </c>
      <c r="O150" s="4">
        <v>200168295</v>
      </c>
      <c r="P150" s="16">
        <v>43524</v>
      </c>
      <c r="Q150" s="1">
        <f>YEAR(Tbl_Transaktion[[#This Row],[Bokföringsdatum]])</f>
        <v>2019</v>
      </c>
      <c r="R150" s="28">
        <f>MONTH(Tbl_Transaktion[[#This Row],[Bokföringsdatum]])</f>
        <v>2</v>
      </c>
      <c r="S150" s="28">
        <f>DAY(Tbl_Transaktion[[#This Row],[Bokföringsdatum]])</f>
        <v>28</v>
      </c>
    </row>
    <row r="151" spans="1:19" x14ac:dyDescent="0.3">
      <c r="A151" s="15" t="s">
        <v>24</v>
      </c>
      <c r="B151" s="1">
        <v>308071361.81981593</v>
      </c>
      <c r="C151" s="1" t="s">
        <v>52</v>
      </c>
      <c r="D151" s="1">
        <v>7777</v>
      </c>
      <c r="E151" s="1" t="s">
        <v>16</v>
      </c>
      <c r="F151" s="1" t="str">
        <f>VLOOKUP(Tbl_Transaktion[[#This Row],[Ansvar]],Tbl_Ansvar[],2,FALSE)</f>
        <v>Avdelningen Blomman</v>
      </c>
      <c r="G151" s="1" t="str">
        <f>VLOOKUP(Tbl_Transaktion[[#This Row],[Ansvar]],Tbl_Ansvar[],3,FALSE)</f>
        <v>Maria Andersson</v>
      </c>
      <c r="H151" s="1"/>
      <c r="I151" s="1"/>
      <c r="J151" s="1"/>
      <c r="K151" s="1"/>
      <c r="L151" s="1" t="s">
        <v>37</v>
      </c>
      <c r="M151" s="1" t="s">
        <v>19</v>
      </c>
      <c r="N151" s="1">
        <v>182.32384566994102</v>
      </c>
      <c r="O151" s="4">
        <v>210655721</v>
      </c>
      <c r="P151" s="16">
        <v>43524</v>
      </c>
      <c r="Q151" s="1">
        <f>YEAR(Tbl_Transaktion[[#This Row],[Bokföringsdatum]])</f>
        <v>2019</v>
      </c>
      <c r="R151" s="28">
        <f>MONTH(Tbl_Transaktion[[#This Row],[Bokföringsdatum]])</f>
        <v>2</v>
      </c>
      <c r="S151" s="28">
        <f>DAY(Tbl_Transaktion[[#This Row],[Bokföringsdatum]])</f>
        <v>28</v>
      </c>
    </row>
    <row r="152" spans="1:19" x14ac:dyDescent="0.3">
      <c r="A152" s="15" t="s">
        <v>24</v>
      </c>
      <c r="B152" s="1">
        <v>153787492.57921261</v>
      </c>
      <c r="C152" s="1" t="s">
        <v>52</v>
      </c>
      <c r="D152" s="1">
        <v>7777</v>
      </c>
      <c r="E152" s="1" t="s">
        <v>20</v>
      </c>
      <c r="F152" s="1" t="str">
        <f>VLOOKUP(Tbl_Transaktion[[#This Row],[Ansvar]],Tbl_Ansvar[],2,FALSE)</f>
        <v>Avdelningen Fröet</v>
      </c>
      <c r="G152" s="1" t="str">
        <f>VLOOKUP(Tbl_Transaktion[[#This Row],[Ansvar]],Tbl_Ansvar[],3,FALSE)</f>
        <v>Maria Andersson</v>
      </c>
      <c r="H152" s="1"/>
      <c r="I152" s="1"/>
      <c r="J152" s="1"/>
      <c r="K152" s="1"/>
      <c r="L152" s="1" t="s">
        <v>37</v>
      </c>
      <c r="M152" s="1" t="s">
        <v>19</v>
      </c>
      <c r="N152" s="1">
        <v>183.60649156220734</v>
      </c>
      <c r="O152" s="4">
        <v>233158149</v>
      </c>
      <c r="P152" s="16">
        <v>43524</v>
      </c>
      <c r="Q152" s="1">
        <f>YEAR(Tbl_Transaktion[[#This Row],[Bokföringsdatum]])</f>
        <v>2019</v>
      </c>
      <c r="R152" s="28">
        <f>MONTH(Tbl_Transaktion[[#This Row],[Bokföringsdatum]])</f>
        <v>2</v>
      </c>
      <c r="S152" s="28">
        <f>DAY(Tbl_Transaktion[[#This Row],[Bokföringsdatum]])</f>
        <v>28</v>
      </c>
    </row>
    <row r="153" spans="1:19" x14ac:dyDescent="0.3">
      <c r="A153" s="15" t="s">
        <v>24</v>
      </c>
      <c r="B153" s="1">
        <v>685493539.63892245</v>
      </c>
      <c r="C153" s="1" t="s">
        <v>52</v>
      </c>
      <c r="D153" s="1">
        <v>7777</v>
      </c>
      <c r="E153" s="1" t="s">
        <v>46</v>
      </c>
      <c r="F153" s="1" t="str">
        <f>VLOOKUP(Tbl_Transaktion[[#This Row],[Ansvar]],Tbl_Ansvar[],2,FALSE)</f>
        <v>Chefens</v>
      </c>
      <c r="G153" s="1" t="str">
        <f>VLOOKUP(Tbl_Transaktion[[#This Row],[Ansvar]],Tbl_Ansvar[],3,FALSE)</f>
        <v>Aisha Mohammed</v>
      </c>
      <c r="H153" s="1"/>
      <c r="I153" s="1"/>
      <c r="J153" s="1"/>
      <c r="K153" s="1"/>
      <c r="L153" s="1" t="s">
        <v>37</v>
      </c>
      <c r="M153" s="1" t="s">
        <v>19</v>
      </c>
      <c r="N153" s="1">
        <v>182.79004781467034</v>
      </c>
      <c r="O153" s="4">
        <v>239395039</v>
      </c>
      <c r="P153" s="16">
        <v>43524</v>
      </c>
      <c r="Q153" s="1">
        <f>YEAR(Tbl_Transaktion[[#This Row],[Bokföringsdatum]])</f>
        <v>2019</v>
      </c>
      <c r="R153" s="28">
        <f>MONTH(Tbl_Transaktion[[#This Row],[Bokföringsdatum]])</f>
        <v>2</v>
      </c>
      <c r="S153" s="28">
        <f>DAY(Tbl_Transaktion[[#This Row],[Bokföringsdatum]])</f>
        <v>28</v>
      </c>
    </row>
    <row r="154" spans="1:19" x14ac:dyDescent="0.3">
      <c r="A154" s="15" t="s">
        <v>24</v>
      </c>
      <c r="B154" s="1">
        <v>540372439.58908927</v>
      </c>
      <c r="C154" s="1" t="s">
        <v>52</v>
      </c>
      <c r="D154" s="1">
        <v>7777</v>
      </c>
      <c r="E154" s="1" t="s">
        <v>20</v>
      </c>
      <c r="F154" s="1" t="str">
        <f>VLOOKUP(Tbl_Transaktion[[#This Row],[Ansvar]],Tbl_Ansvar[],2,FALSE)</f>
        <v>Avdelningen Fröet</v>
      </c>
      <c r="G154" s="1" t="str">
        <f>VLOOKUP(Tbl_Transaktion[[#This Row],[Ansvar]],Tbl_Ansvar[],3,FALSE)</f>
        <v>Maria Andersson</v>
      </c>
      <c r="H154" s="1"/>
      <c r="I154" s="1"/>
      <c r="J154" s="1"/>
      <c r="K154" s="1"/>
      <c r="L154" s="1" t="s">
        <v>37</v>
      </c>
      <c r="M154" s="1" t="s">
        <v>19</v>
      </c>
      <c r="N154" s="1">
        <v>143.55305212963637</v>
      </c>
      <c r="O154" s="4">
        <v>256342538</v>
      </c>
      <c r="P154" s="16">
        <v>43524</v>
      </c>
      <c r="Q154" s="1">
        <f>YEAR(Tbl_Transaktion[[#This Row],[Bokföringsdatum]])</f>
        <v>2019</v>
      </c>
      <c r="R154" s="28">
        <f>MONTH(Tbl_Transaktion[[#This Row],[Bokföringsdatum]])</f>
        <v>2</v>
      </c>
      <c r="S154" s="28">
        <f>DAY(Tbl_Transaktion[[#This Row],[Bokföringsdatum]])</f>
        <v>28</v>
      </c>
    </row>
    <row r="155" spans="1:19" x14ac:dyDescent="0.3">
      <c r="A155" s="15" t="s">
        <v>24</v>
      </c>
      <c r="B155" s="1">
        <v>1165567030.8470786</v>
      </c>
      <c r="C155" s="1" t="s">
        <v>52</v>
      </c>
      <c r="D155" s="1">
        <v>7777</v>
      </c>
      <c r="E155" s="1" t="s">
        <v>46</v>
      </c>
      <c r="F155" s="1" t="str">
        <f>VLOOKUP(Tbl_Transaktion[[#This Row],[Ansvar]],Tbl_Ansvar[],2,FALSE)</f>
        <v>Chefens</v>
      </c>
      <c r="G155" s="1" t="str">
        <f>VLOOKUP(Tbl_Transaktion[[#This Row],[Ansvar]],Tbl_Ansvar[],3,FALSE)</f>
        <v>Aisha Mohammed</v>
      </c>
      <c r="H155" s="1"/>
      <c r="I155" s="1"/>
      <c r="J155" s="1"/>
      <c r="K155" s="1"/>
      <c r="L155" s="1" t="s">
        <v>37</v>
      </c>
      <c r="M155" s="1" t="s">
        <v>28</v>
      </c>
      <c r="N155" s="1">
        <v>182.35042215919151</v>
      </c>
      <c r="O155" s="4">
        <v>268250059</v>
      </c>
      <c r="P155" s="16">
        <v>43524</v>
      </c>
      <c r="Q155" s="1">
        <f>YEAR(Tbl_Transaktion[[#This Row],[Bokföringsdatum]])</f>
        <v>2019</v>
      </c>
      <c r="R155" s="28">
        <f>MONTH(Tbl_Transaktion[[#This Row],[Bokföringsdatum]])</f>
        <v>2</v>
      </c>
      <c r="S155" s="28">
        <f>DAY(Tbl_Transaktion[[#This Row],[Bokföringsdatum]])</f>
        <v>28</v>
      </c>
    </row>
    <row r="156" spans="1:19" x14ac:dyDescent="0.3">
      <c r="A156" s="15" t="s">
        <v>24</v>
      </c>
      <c r="B156" s="1">
        <v>255218929.54218149</v>
      </c>
      <c r="C156" s="1" t="s">
        <v>52</v>
      </c>
      <c r="D156" s="1">
        <v>7777</v>
      </c>
      <c r="E156" s="1" t="s">
        <v>46</v>
      </c>
      <c r="F156" s="1" t="str">
        <f>VLOOKUP(Tbl_Transaktion[[#This Row],[Ansvar]],Tbl_Ansvar[],2,FALSE)</f>
        <v>Chefens</v>
      </c>
      <c r="G156" s="1" t="str">
        <f>VLOOKUP(Tbl_Transaktion[[#This Row],[Ansvar]],Tbl_Ansvar[],3,FALSE)</f>
        <v>Aisha Mohammed</v>
      </c>
      <c r="H156" s="1"/>
      <c r="I156" s="1"/>
      <c r="J156" s="1"/>
      <c r="K156" s="1"/>
      <c r="L156" s="1" t="s">
        <v>37</v>
      </c>
      <c r="M156" s="1" t="s">
        <v>19</v>
      </c>
      <c r="N156" s="1">
        <v>181.87965019168459</v>
      </c>
      <c r="O156" s="4">
        <v>273689290</v>
      </c>
      <c r="P156" s="16">
        <v>43524</v>
      </c>
      <c r="Q156" s="1">
        <f>YEAR(Tbl_Transaktion[[#This Row],[Bokföringsdatum]])</f>
        <v>2019</v>
      </c>
      <c r="R156" s="28">
        <f>MONTH(Tbl_Transaktion[[#This Row],[Bokföringsdatum]])</f>
        <v>2</v>
      </c>
      <c r="S156" s="28">
        <f>DAY(Tbl_Transaktion[[#This Row],[Bokföringsdatum]])</f>
        <v>28</v>
      </c>
    </row>
    <row r="157" spans="1:19" x14ac:dyDescent="0.3">
      <c r="A157" s="15" t="s">
        <v>24</v>
      </c>
      <c r="B157" s="1">
        <v>38357367.433202304</v>
      </c>
      <c r="C157" s="1" t="s">
        <v>52</v>
      </c>
      <c r="D157" s="1">
        <v>7777</v>
      </c>
      <c r="E157" s="1" t="s">
        <v>46</v>
      </c>
      <c r="F157" s="1" t="str">
        <f>VLOOKUP(Tbl_Transaktion[[#This Row],[Ansvar]],Tbl_Ansvar[],2,FALSE)</f>
        <v>Chefens</v>
      </c>
      <c r="G157" s="1" t="str">
        <f>VLOOKUP(Tbl_Transaktion[[#This Row],[Ansvar]],Tbl_Ansvar[],3,FALSE)</f>
        <v>Aisha Mohammed</v>
      </c>
      <c r="H157" s="1"/>
      <c r="I157" s="1"/>
      <c r="J157" s="1"/>
      <c r="K157" s="1"/>
      <c r="L157" s="1" t="s">
        <v>37</v>
      </c>
      <c r="M157" s="1" t="s">
        <v>19</v>
      </c>
      <c r="N157" s="1">
        <v>183.29311843772925</v>
      </c>
      <c r="O157" s="4">
        <v>276720341</v>
      </c>
      <c r="P157" s="16">
        <v>43524</v>
      </c>
      <c r="Q157" s="1">
        <f>YEAR(Tbl_Transaktion[[#This Row],[Bokföringsdatum]])</f>
        <v>2019</v>
      </c>
      <c r="R157" s="28">
        <f>MONTH(Tbl_Transaktion[[#This Row],[Bokföringsdatum]])</f>
        <v>2</v>
      </c>
      <c r="S157" s="28">
        <f>DAY(Tbl_Transaktion[[#This Row],[Bokföringsdatum]])</f>
        <v>28</v>
      </c>
    </row>
    <row r="158" spans="1:19" x14ac:dyDescent="0.3">
      <c r="A158" s="15" t="s">
        <v>24</v>
      </c>
      <c r="B158" s="1">
        <v>792870479.23516619</v>
      </c>
      <c r="C158" s="1" t="s">
        <v>52</v>
      </c>
      <c r="D158" s="1">
        <v>7777</v>
      </c>
      <c r="E158" s="1" t="s">
        <v>46</v>
      </c>
      <c r="F158" s="1" t="str">
        <f>VLOOKUP(Tbl_Transaktion[[#This Row],[Ansvar]],Tbl_Ansvar[],2,FALSE)</f>
        <v>Chefens</v>
      </c>
      <c r="G158" s="1" t="str">
        <f>VLOOKUP(Tbl_Transaktion[[#This Row],[Ansvar]],Tbl_Ansvar[],3,FALSE)</f>
        <v>Aisha Mohammed</v>
      </c>
      <c r="H158" s="1"/>
      <c r="I158" s="1"/>
      <c r="J158" s="1"/>
      <c r="K158" s="1"/>
      <c r="L158" s="1" t="s">
        <v>37</v>
      </c>
      <c r="M158" s="1" t="s">
        <v>28</v>
      </c>
      <c r="N158" s="1">
        <v>182.5254102503352</v>
      </c>
      <c r="O158" s="4">
        <v>287437781</v>
      </c>
      <c r="P158" s="16">
        <v>43524</v>
      </c>
      <c r="Q158" s="1">
        <f>YEAR(Tbl_Transaktion[[#This Row],[Bokföringsdatum]])</f>
        <v>2019</v>
      </c>
      <c r="R158" s="28">
        <f>MONTH(Tbl_Transaktion[[#This Row],[Bokföringsdatum]])</f>
        <v>2</v>
      </c>
      <c r="S158" s="28">
        <f>DAY(Tbl_Transaktion[[#This Row],[Bokföringsdatum]])</f>
        <v>28</v>
      </c>
    </row>
    <row r="159" spans="1:19" x14ac:dyDescent="0.3">
      <c r="A159" s="15" t="s">
        <v>24</v>
      </c>
      <c r="B159" s="1">
        <v>1203393885.2936354</v>
      </c>
      <c r="C159" s="1" t="s">
        <v>52</v>
      </c>
      <c r="D159" s="1">
        <v>7777</v>
      </c>
      <c r="E159" s="1" t="s">
        <v>20</v>
      </c>
      <c r="F159" s="1" t="str">
        <f>VLOOKUP(Tbl_Transaktion[[#This Row],[Ansvar]],Tbl_Ansvar[],2,FALSE)</f>
        <v>Avdelningen Fröet</v>
      </c>
      <c r="G159" s="1" t="str">
        <f>VLOOKUP(Tbl_Transaktion[[#This Row],[Ansvar]],Tbl_Ansvar[],3,FALSE)</f>
        <v>Maria Andersson</v>
      </c>
      <c r="H159" s="1"/>
      <c r="I159" s="1"/>
      <c r="J159" s="1"/>
      <c r="K159" s="1"/>
      <c r="L159" s="1" t="s">
        <v>37</v>
      </c>
      <c r="M159" s="1" t="s">
        <v>28</v>
      </c>
      <c r="N159" s="1">
        <v>182.95393252947949</v>
      </c>
      <c r="O159" s="4">
        <v>288449612</v>
      </c>
      <c r="P159" s="16">
        <v>43524</v>
      </c>
      <c r="Q159" s="1">
        <f>YEAR(Tbl_Transaktion[[#This Row],[Bokföringsdatum]])</f>
        <v>2019</v>
      </c>
      <c r="R159" s="28">
        <f>MONTH(Tbl_Transaktion[[#This Row],[Bokföringsdatum]])</f>
        <v>2</v>
      </c>
      <c r="S159" s="28">
        <f>DAY(Tbl_Transaktion[[#This Row],[Bokföringsdatum]])</f>
        <v>28</v>
      </c>
    </row>
    <row r="160" spans="1:19" x14ac:dyDescent="0.3">
      <c r="A160" s="15" t="s">
        <v>24</v>
      </c>
      <c r="B160" s="1">
        <v>126158024.46368521</v>
      </c>
      <c r="C160" s="1" t="s">
        <v>52</v>
      </c>
      <c r="D160" s="1">
        <v>7777</v>
      </c>
      <c r="E160" s="1" t="s">
        <v>46</v>
      </c>
      <c r="F160" s="1" t="str">
        <f>VLOOKUP(Tbl_Transaktion[[#This Row],[Ansvar]],Tbl_Ansvar[],2,FALSE)</f>
        <v>Chefens</v>
      </c>
      <c r="G160" s="1" t="str">
        <f>VLOOKUP(Tbl_Transaktion[[#This Row],[Ansvar]],Tbl_Ansvar[],3,FALSE)</f>
        <v>Aisha Mohammed</v>
      </c>
      <c r="H160" s="1"/>
      <c r="I160" s="1"/>
      <c r="J160" s="1"/>
      <c r="K160" s="1"/>
      <c r="L160" s="1" t="s">
        <v>37</v>
      </c>
      <c r="M160" s="1" t="s">
        <v>19</v>
      </c>
      <c r="N160" s="1">
        <v>186.25963860980255</v>
      </c>
      <c r="O160" s="4">
        <v>294241145</v>
      </c>
      <c r="P160" s="16">
        <v>43524</v>
      </c>
      <c r="Q160" s="1">
        <f>YEAR(Tbl_Transaktion[[#This Row],[Bokföringsdatum]])</f>
        <v>2019</v>
      </c>
      <c r="R160" s="28">
        <f>MONTH(Tbl_Transaktion[[#This Row],[Bokföringsdatum]])</f>
        <v>2</v>
      </c>
      <c r="S160" s="28">
        <f>DAY(Tbl_Transaktion[[#This Row],[Bokföringsdatum]])</f>
        <v>28</v>
      </c>
    </row>
    <row r="161" spans="1:19" x14ac:dyDescent="0.3">
      <c r="A161" s="15" t="s">
        <v>24</v>
      </c>
      <c r="B161" s="1">
        <v>133454244.52082254</v>
      </c>
      <c r="C161" s="1" t="s">
        <v>52</v>
      </c>
      <c r="D161" s="1">
        <v>7777</v>
      </c>
      <c r="E161" s="1" t="s">
        <v>46</v>
      </c>
      <c r="F161" s="1" t="str">
        <f>VLOOKUP(Tbl_Transaktion[[#This Row],[Ansvar]],Tbl_Ansvar[],2,FALSE)</f>
        <v>Chefens</v>
      </c>
      <c r="G161" s="1" t="str">
        <f>VLOOKUP(Tbl_Transaktion[[#This Row],[Ansvar]],Tbl_Ansvar[],3,FALSE)</f>
        <v>Aisha Mohammed</v>
      </c>
      <c r="H161" s="1"/>
      <c r="I161" s="1"/>
      <c r="J161" s="1"/>
      <c r="K161" s="1"/>
      <c r="L161" s="1" t="s">
        <v>37</v>
      </c>
      <c r="M161" s="1" t="s">
        <v>19</v>
      </c>
      <c r="N161" s="1">
        <v>185.09568996987889</v>
      </c>
      <c r="O161" s="4">
        <v>310364472</v>
      </c>
      <c r="P161" s="16">
        <v>43524</v>
      </c>
      <c r="Q161" s="1">
        <f>YEAR(Tbl_Transaktion[[#This Row],[Bokföringsdatum]])</f>
        <v>2019</v>
      </c>
      <c r="R161" s="28">
        <f>MONTH(Tbl_Transaktion[[#This Row],[Bokföringsdatum]])</f>
        <v>2</v>
      </c>
      <c r="S161" s="28">
        <f>DAY(Tbl_Transaktion[[#This Row],[Bokföringsdatum]])</f>
        <v>28</v>
      </c>
    </row>
    <row r="162" spans="1:19" x14ac:dyDescent="0.3">
      <c r="A162" s="15" t="s">
        <v>24</v>
      </c>
      <c r="B162" s="1">
        <v>920349775.03141654</v>
      </c>
      <c r="C162" s="1" t="s">
        <v>52</v>
      </c>
      <c r="D162" s="1">
        <v>7777</v>
      </c>
      <c r="E162" s="1" t="s">
        <v>20</v>
      </c>
      <c r="F162" s="1" t="str">
        <f>VLOOKUP(Tbl_Transaktion[[#This Row],[Ansvar]],Tbl_Ansvar[],2,FALSE)</f>
        <v>Avdelningen Fröet</v>
      </c>
      <c r="G162" s="1" t="str">
        <f>VLOOKUP(Tbl_Transaktion[[#This Row],[Ansvar]],Tbl_Ansvar[],3,FALSE)</f>
        <v>Maria Andersson</v>
      </c>
      <c r="H162" s="1"/>
      <c r="I162" s="1"/>
      <c r="J162" s="1"/>
      <c r="K162" s="1"/>
      <c r="L162" s="1" t="s">
        <v>37</v>
      </c>
      <c r="M162" s="1" t="s">
        <v>28</v>
      </c>
      <c r="N162" s="1">
        <v>183.24912589705704</v>
      </c>
      <c r="O162" s="4">
        <v>322472166</v>
      </c>
      <c r="P162" s="16">
        <v>43524</v>
      </c>
      <c r="Q162" s="1">
        <f>YEAR(Tbl_Transaktion[[#This Row],[Bokföringsdatum]])</f>
        <v>2019</v>
      </c>
      <c r="R162" s="28">
        <f>MONTH(Tbl_Transaktion[[#This Row],[Bokföringsdatum]])</f>
        <v>2</v>
      </c>
      <c r="S162" s="28">
        <f>DAY(Tbl_Transaktion[[#This Row],[Bokföringsdatum]])</f>
        <v>28</v>
      </c>
    </row>
    <row r="163" spans="1:19" x14ac:dyDescent="0.3">
      <c r="A163" s="15" t="s">
        <v>24</v>
      </c>
      <c r="B163" s="1">
        <v>270592583.79959673</v>
      </c>
      <c r="C163" s="1" t="s">
        <v>52</v>
      </c>
      <c r="D163" s="1">
        <v>7777</v>
      </c>
      <c r="E163" s="1" t="s">
        <v>46</v>
      </c>
      <c r="F163" s="1" t="str">
        <f>VLOOKUP(Tbl_Transaktion[[#This Row],[Ansvar]],Tbl_Ansvar[],2,FALSE)</f>
        <v>Chefens</v>
      </c>
      <c r="G163" s="1" t="str">
        <f>VLOOKUP(Tbl_Transaktion[[#This Row],[Ansvar]],Tbl_Ansvar[],3,FALSE)</f>
        <v>Aisha Mohammed</v>
      </c>
      <c r="H163" s="1"/>
      <c r="I163" s="1"/>
      <c r="J163" s="1"/>
      <c r="K163" s="1"/>
      <c r="L163" s="1" t="s">
        <v>37</v>
      </c>
      <c r="M163" s="1" t="s">
        <v>19</v>
      </c>
      <c r="N163" s="1">
        <v>183.09708275395386</v>
      </c>
      <c r="O163" s="4">
        <v>324313770</v>
      </c>
      <c r="P163" s="16">
        <v>43524</v>
      </c>
      <c r="Q163" s="1">
        <f>YEAR(Tbl_Transaktion[[#This Row],[Bokföringsdatum]])</f>
        <v>2019</v>
      </c>
      <c r="R163" s="28">
        <f>MONTH(Tbl_Transaktion[[#This Row],[Bokföringsdatum]])</f>
        <v>2</v>
      </c>
      <c r="S163" s="28">
        <f>DAY(Tbl_Transaktion[[#This Row],[Bokföringsdatum]])</f>
        <v>28</v>
      </c>
    </row>
    <row r="164" spans="1:19" x14ac:dyDescent="0.3">
      <c r="A164" s="15" t="s">
        <v>24</v>
      </c>
      <c r="B164" s="1">
        <v>1274859253.2008045</v>
      </c>
      <c r="C164" s="1" t="s">
        <v>52</v>
      </c>
      <c r="D164" s="1">
        <v>7777</v>
      </c>
      <c r="E164" s="1" t="s">
        <v>20</v>
      </c>
      <c r="F164" s="1" t="str">
        <f>VLOOKUP(Tbl_Transaktion[[#This Row],[Ansvar]],Tbl_Ansvar[],2,FALSE)</f>
        <v>Avdelningen Fröet</v>
      </c>
      <c r="G164" s="1" t="str">
        <f>VLOOKUP(Tbl_Transaktion[[#This Row],[Ansvar]],Tbl_Ansvar[],3,FALSE)</f>
        <v>Maria Andersson</v>
      </c>
      <c r="H164" s="1"/>
      <c r="I164" s="1"/>
      <c r="J164" s="1"/>
      <c r="K164" s="1"/>
      <c r="L164" s="1" t="s">
        <v>37</v>
      </c>
      <c r="M164" s="1" t="s">
        <v>28</v>
      </c>
      <c r="N164" s="1">
        <v>185.54077317622063</v>
      </c>
      <c r="O164" s="4">
        <v>344598164</v>
      </c>
      <c r="P164" s="16">
        <v>43524</v>
      </c>
      <c r="Q164" s="1">
        <f>YEAR(Tbl_Transaktion[[#This Row],[Bokföringsdatum]])</f>
        <v>2019</v>
      </c>
      <c r="R164" s="28">
        <f>MONTH(Tbl_Transaktion[[#This Row],[Bokföringsdatum]])</f>
        <v>2</v>
      </c>
      <c r="S164" s="28">
        <f>DAY(Tbl_Transaktion[[#This Row],[Bokföringsdatum]])</f>
        <v>28</v>
      </c>
    </row>
    <row r="165" spans="1:19" x14ac:dyDescent="0.3">
      <c r="A165" s="15" t="s">
        <v>24</v>
      </c>
      <c r="B165" s="1">
        <v>202288856.43685189</v>
      </c>
      <c r="C165" s="1" t="s">
        <v>52</v>
      </c>
      <c r="D165" s="1">
        <v>8999</v>
      </c>
      <c r="E165" s="1" t="s">
        <v>46</v>
      </c>
      <c r="F165" s="1" t="str">
        <f>VLOOKUP(Tbl_Transaktion[[#This Row],[Ansvar]],Tbl_Ansvar[],2,FALSE)</f>
        <v>Chefens</v>
      </c>
      <c r="G165" s="1" t="str">
        <f>VLOOKUP(Tbl_Transaktion[[#This Row],[Ansvar]],Tbl_Ansvar[],3,FALSE)</f>
        <v>Aisha Mohammed</v>
      </c>
      <c r="H165" s="1"/>
      <c r="I165" s="1"/>
      <c r="J165" s="1"/>
      <c r="K165" s="1"/>
      <c r="L165" s="1" t="s">
        <v>37</v>
      </c>
      <c r="M165" s="1" t="s">
        <v>19</v>
      </c>
      <c r="N165" s="1">
        <v>182.52450162041967</v>
      </c>
      <c r="O165" s="4">
        <v>346828485</v>
      </c>
      <c r="P165" s="16">
        <v>43524</v>
      </c>
      <c r="Q165" s="1">
        <f>YEAR(Tbl_Transaktion[[#This Row],[Bokföringsdatum]])</f>
        <v>2019</v>
      </c>
      <c r="R165" s="28">
        <f>MONTH(Tbl_Transaktion[[#This Row],[Bokföringsdatum]])</f>
        <v>2</v>
      </c>
      <c r="S165" s="28">
        <f>DAY(Tbl_Transaktion[[#This Row],[Bokföringsdatum]])</f>
        <v>28</v>
      </c>
    </row>
    <row r="166" spans="1:19" x14ac:dyDescent="0.3">
      <c r="A166" s="15" t="s">
        <v>24</v>
      </c>
      <c r="B166" s="1">
        <v>1145784016.0454144</v>
      </c>
      <c r="C166" s="1" t="s">
        <v>45</v>
      </c>
      <c r="D166" s="1">
        <v>5610</v>
      </c>
      <c r="E166" s="1" t="s">
        <v>20</v>
      </c>
      <c r="F166" s="1" t="str">
        <f>VLOOKUP(Tbl_Transaktion[[#This Row],[Ansvar]],Tbl_Ansvar[],2,FALSE)</f>
        <v>Avdelningen Fröet</v>
      </c>
      <c r="G166" s="1" t="str">
        <f>VLOOKUP(Tbl_Transaktion[[#This Row],[Ansvar]],Tbl_Ansvar[],3,FALSE)</f>
        <v>Maria Andersson</v>
      </c>
      <c r="H166" s="1"/>
      <c r="I166" s="1"/>
      <c r="J166" s="1" t="s">
        <v>53</v>
      </c>
      <c r="K166" s="1"/>
      <c r="L166" s="1" t="s">
        <v>37</v>
      </c>
      <c r="M166" s="1" t="s">
        <v>28</v>
      </c>
      <c r="N166" s="1">
        <v>518.53604103662678</v>
      </c>
      <c r="O166" s="4">
        <v>1094009352</v>
      </c>
      <c r="P166" s="16">
        <v>43555</v>
      </c>
      <c r="Q166" s="1">
        <f>YEAR(Tbl_Transaktion[[#This Row],[Bokföringsdatum]])</f>
        <v>2019</v>
      </c>
      <c r="R166" s="28">
        <f>MONTH(Tbl_Transaktion[[#This Row],[Bokföringsdatum]])</f>
        <v>3</v>
      </c>
      <c r="S166" s="28">
        <f>DAY(Tbl_Transaktion[[#This Row],[Bokföringsdatum]])</f>
        <v>31</v>
      </c>
    </row>
    <row r="167" spans="1:19" x14ac:dyDescent="0.3">
      <c r="A167" s="15" t="s">
        <v>24</v>
      </c>
      <c r="B167" s="1">
        <v>479305793.410891</v>
      </c>
      <c r="C167" s="1" t="s">
        <v>45</v>
      </c>
      <c r="D167" s="1">
        <v>5610</v>
      </c>
      <c r="E167" s="1" t="s">
        <v>39</v>
      </c>
      <c r="F167" s="1" t="str">
        <f>VLOOKUP(Tbl_Transaktion[[#This Row],[Ansvar]],Tbl_Ansvar[],2,FALSE)</f>
        <v>Avdelningen Solstrålen</v>
      </c>
      <c r="G167" s="1" t="str">
        <f>VLOOKUP(Tbl_Transaktion[[#This Row],[Ansvar]],Tbl_Ansvar[],3,FALSE)</f>
        <v>Maria Andersson</v>
      </c>
      <c r="H167" s="1"/>
      <c r="I167" s="1"/>
      <c r="J167" s="1" t="s">
        <v>53</v>
      </c>
      <c r="K167" s="1"/>
      <c r="L167" s="1" t="s">
        <v>37</v>
      </c>
      <c r="M167" s="1" t="s">
        <v>19</v>
      </c>
      <c r="N167" s="1">
        <v>267.36518880285774</v>
      </c>
      <c r="O167" s="4">
        <v>5100331160</v>
      </c>
      <c r="P167" s="16">
        <v>43555</v>
      </c>
      <c r="Q167" s="1">
        <f>YEAR(Tbl_Transaktion[[#This Row],[Bokföringsdatum]])</f>
        <v>2019</v>
      </c>
      <c r="R167" s="28">
        <f>MONTH(Tbl_Transaktion[[#This Row],[Bokföringsdatum]])</f>
        <v>3</v>
      </c>
      <c r="S167" s="28">
        <f>DAY(Tbl_Transaktion[[#This Row],[Bokföringsdatum]])</f>
        <v>31</v>
      </c>
    </row>
    <row r="168" spans="1:19" x14ac:dyDescent="0.3">
      <c r="A168" s="15" t="s">
        <v>14</v>
      </c>
      <c r="B168" s="1">
        <v>3691788.3626332721</v>
      </c>
      <c r="C168" s="1" t="s">
        <v>54</v>
      </c>
      <c r="D168" s="1">
        <v>8890</v>
      </c>
      <c r="E168" s="1" t="s">
        <v>20</v>
      </c>
      <c r="F168" s="1" t="str">
        <f>VLOOKUP(Tbl_Transaktion[[#This Row],[Ansvar]],Tbl_Ansvar[],2,FALSE)</f>
        <v>Avdelningen Fröet</v>
      </c>
      <c r="G168" s="1" t="str">
        <f>VLOOKUP(Tbl_Transaktion[[#This Row],[Ansvar]],Tbl_Ansvar[],3,FALSE)</f>
        <v>Maria Andersson</v>
      </c>
      <c r="H168" s="1"/>
      <c r="I168" s="1"/>
      <c r="J168" s="1"/>
      <c r="K168" s="1"/>
      <c r="L168" s="1" t="s">
        <v>37</v>
      </c>
      <c r="M168" s="1" t="s">
        <v>19</v>
      </c>
      <c r="N168" s="1">
        <v>6231.4274520542722</v>
      </c>
      <c r="O168" s="4"/>
      <c r="P168" s="16">
        <v>43555</v>
      </c>
      <c r="Q168" s="1">
        <f>YEAR(Tbl_Transaktion[[#This Row],[Bokföringsdatum]])</f>
        <v>2019</v>
      </c>
      <c r="R168" s="28">
        <f>MONTH(Tbl_Transaktion[[#This Row],[Bokföringsdatum]])</f>
        <v>3</v>
      </c>
      <c r="S168" s="28">
        <f>DAY(Tbl_Transaktion[[#This Row],[Bokföringsdatum]])</f>
        <v>31</v>
      </c>
    </row>
    <row r="169" spans="1:19" x14ac:dyDescent="0.3">
      <c r="A169" s="15" t="s">
        <v>14</v>
      </c>
      <c r="B169" s="1">
        <v>3691788.3626332721</v>
      </c>
      <c r="C169" s="1" t="s">
        <v>54</v>
      </c>
      <c r="D169" s="1">
        <v>8890</v>
      </c>
      <c r="E169" s="1" t="s">
        <v>20</v>
      </c>
      <c r="F169" s="1" t="str">
        <f>VLOOKUP(Tbl_Transaktion[[#This Row],[Ansvar]],Tbl_Ansvar[],2,FALSE)</f>
        <v>Avdelningen Fröet</v>
      </c>
      <c r="G169" s="1" t="str">
        <f>VLOOKUP(Tbl_Transaktion[[#This Row],[Ansvar]],Tbl_Ansvar[],3,FALSE)</f>
        <v>Maria Andersson</v>
      </c>
      <c r="H169" s="1"/>
      <c r="I169" s="1"/>
      <c r="J169" s="1"/>
      <c r="K169" s="1"/>
      <c r="L169" s="1" t="s">
        <v>37</v>
      </c>
      <c r="M169" s="1" t="s">
        <v>19</v>
      </c>
      <c r="N169" s="1">
        <v>535.43532002779284</v>
      </c>
      <c r="O169" s="4"/>
      <c r="P169" s="16">
        <v>43555</v>
      </c>
      <c r="Q169" s="1">
        <f>YEAR(Tbl_Transaktion[[#This Row],[Bokföringsdatum]])</f>
        <v>2019</v>
      </c>
      <c r="R169" s="28">
        <f>MONTH(Tbl_Transaktion[[#This Row],[Bokföringsdatum]])</f>
        <v>3</v>
      </c>
      <c r="S169" s="28">
        <f>DAY(Tbl_Transaktion[[#This Row],[Bokföringsdatum]])</f>
        <v>31</v>
      </c>
    </row>
    <row r="170" spans="1:19" x14ac:dyDescent="0.3">
      <c r="A170" s="15" t="s">
        <v>14</v>
      </c>
      <c r="B170" s="1">
        <v>3691788.3626332721</v>
      </c>
      <c r="C170" s="1" t="s">
        <v>54</v>
      </c>
      <c r="D170" s="1">
        <v>8890</v>
      </c>
      <c r="E170" s="1" t="s">
        <v>55</v>
      </c>
      <c r="F170" s="1" t="str">
        <f>VLOOKUP(Tbl_Transaktion[[#This Row],[Ansvar]],Tbl_Ansvar[],2,FALSE)</f>
        <v>Ekonomi</v>
      </c>
      <c r="G170" s="1" t="str">
        <f>VLOOKUP(Tbl_Transaktion[[#This Row],[Ansvar]],Tbl_Ansvar[],3,FALSE)</f>
        <v>Aisha Mohammed</v>
      </c>
      <c r="H170" s="1"/>
      <c r="I170" s="1"/>
      <c r="J170" s="1"/>
      <c r="K170" s="1"/>
      <c r="L170" s="1" t="s">
        <v>37</v>
      </c>
      <c r="M170" s="1" t="s">
        <v>19</v>
      </c>
      <c r="N170" s="1">
        <v>624.32996440952456</v>
      </c>
      <c r="O170" s="4"/>
      <c r="P170" s="16">
        <v>43555</v>
      </c>
      <c r="Q170" s="1">
        <f>YEAR(Tbl_Transaktion[[#This Row],[Bokföringsdatum]])</f>
        <v>2019</v>
      </c>
      <c r="R170" s="28">
        <f>MONTH(Tbl_Transaktion[[#This Row],[Bokföringsdatum]])</f>
        <v>3</v>
      </c>
      <c r="S170" s="28">
        <f>DAY(Tbl_Transaktion[[#This Row],[Bokföringsdatum]])</f>
        <v>31</v>
      </c>
    </row>
    <row r="171" spans="1:19" x14ac:dyDescent="0.3">
      <c r="A171" s="15" t="s">
        <v>14</v>
      </c>
      <c r="B171" s="1">
        <v>3691788.3626332721</v>
      </c>
      <c r="C171" s="1" t="s">
        <v>54</v>
      </c>
      <c r="D171" s="1">
        <v>8890</v>
      </c>
      <c r="E171" s="1" t="s">
        <v>55</v>
      </c>
      <c r="F171" s="1" t="str">
        <f>VLOOKUP(Tbl_Transaktion[[#This Row],[Ansvar]],Tbl_Ansvar[],2,FALSE)</f>
        <v>Ekonomi</v>
      </c>
      <c r="G171" s="1" t="str">
        <f>VLOOKUP(Tbl_Transaktion[[#This Row],[Ansvar]],Tbl_Ansvar[],3,FALSE)</f>
        <v>Aisha Mohammed</v>
      </c>
      <c r="H171" s="1"/>
      <c r="I171" s="1"/>
      <c r="J171" s="1"/>
      <c r="K171" s="1"/>
      <c r="L171" s="1" t="s">
        <v>37</v>
      </c>
      <c r="M171" s="1" t="s">
        <v>19</v>
      </c>
      <c r="N171" s="1">
        <v>13173.213934971072</v>
      </c>
      <c r="O171" s="4"/>
      <c r="P171" s="16">
        <v>43555</v>
      </c>
      <c r="Q171" s="1">
        <f>YEAR(Tbl_Transaktion[[#This Row],[Bokföringsdatum]])</f>
        <v>2019</v>
      </c>
      <c r="R171" s="28">
        <f>MONTH(Tbl_Transaktion[[#This Row],[Bokföringsdatum]])</f>
        <v>3</v>
      </c>
      <c r="S171" s="28">
        <f>DAY(Tbl_Transaktion[[#This Row],[Bokföringsdatum]])</f>
        <v>31</v>
      </c>
    </row>
    <row r="172" spans="1:19" x14ac:dyDescent="0.3">
      <c r="A172" s="15" t="s">
        <v>24</v>
      </c>
      <c r="B172" s="1">
        <v>1136471806.1949997</v>
      </c>
      <c r="C172" s="1" t="s">
        <v>52</v>
      </c>
      <c r="D172" s="1">
        <v>7779</v>
      </c>
      <c r="E172" s="1" t="s">
        <v>55</v>
      </c>
      <c r="F172" s="1" t="str">
        <f>VLOOKUP(Tbl_Transaktion[[#This Row],[Ansvar]],Tbl_Ansvar[],2,FALSE)</f>
        <v>Ekonomi</v>
      </c>
      <c r="G172" s="1" t="str">
        <f>VLOOKUP(Tbl_Transaktion[[#This Row],[Ansvar]],Tbl_Ansvar[],3,FALSE)</f>
        <v>Aisha Mohammed</v>
      </c>
      <c r="H172" s="1"/>
      <c r="I172" s="1"/>
      <c r="J172" s="1"/>
      <c r="K172" s="1"/>
      <c r="L172" s="1" t="s">
        <v>37</v>
      </c>
      <c r="M172" s="1" t="s">
        <v>28</v>
      </c>
      <c r="N172" s="1">
        <v>610.89107411439386</v>
      </c>
      <c r="O172" s="4">
        <v>1907612</v>
      </c>
      <c r="P172" s="16">
        <v>43555</v>
      </c>
      <c r="Q172" s="1">
        <f>YEAR(Tbl_Transaktion[[#This Row],[Bokföringsdatum]])</f>
        <v>2019</v>
      </c>
      <c r="R172" s="28">
        <f>MONTH(Tbl_Transaktion[[#This Row],[Bokföringsdatum]])</f>
        <v>3</v>
      </c>
      <c r="S172" s="28">
        <f>DAY(Tbl_Transaktion[[#This Row],[Bokföringsdatum]])</f>
        <v>31</v>
      </c>
    </row>
    <row r="173" spans="1:19" x14ac:dyDescent="0.3">
      <c r="A173" s="15" t="s">
        <v>56</v>
      </c>
      <c r="B173" s="1">
        <v>4710200.6610626373</v>
      </c>
      <c r="C173" s="1" t="s">
        <v>57</v>
      </c>
      <c r="D173" s="1">
        <v>7777</v>
      </c>
      <c r="E173" s="1" t="s">
        <v>16</v>
      </c>
      <c r="F173" s="1" t="str">
        <f>VLOOKUP(Tbl_Transaktion[[#This Row],[Ansvar]],Tbl_Ansvar[],2,FALSE)</f>
        <v>Avdelningen Blomman</v>
      </c>
      <c r="G173" s="1" t="str">
        <f>VLOOKUP(Tbl_Transaktion[[#This Row],[Ansvar]],Tbl_Ansvar[],3,FALSE)</f>
        <v>Maria Andersson</v>
      </c>
      <c r="H173" s="1"/>
      <c r="I173" s="1"/>
      <c r="J173" s="1"/>
      <c r="K173" s="1"/>
      <c r="L173" s="1" t="s">
        <v>37</v>
      </c>
      <c r="M173" s="1" t="s">
        <v>19</v>
      </c>
      <c r="N173" s="1">
        <v>86.489801627503184</v>
      </c>
      <c r="O173" s="4"/>
      <c r="P173" s="16">
        <v>43555</v>
      </c>
      <c r="Q173" s="1">
        <f>YEAR(Tbl_Transaktion[[#This Row],[Bokföringsdatum]])</f>
        <v>2019</v>
      </c>
      <c r="R173" s="28">
        <f>MONTH(Tbl_Transaktion[[#This Row],[Bokföringsdatum]])</f>
        <v>3</v>
      </c>
      <c r="S173" s="28">
        <f>DAY(Tbl_Transaktion[[#This Row],[Bokföringsdatum]])</f>
        <v>31</v>
      </c>
    </row>
    <row r="174" spans="1:19" x14ac:dyDescent="0.3">
      <c r="A174" s="15" t="s">
        <v>56</v>
      </c>
      <c r="B174" s="1">
        <v>4710200.6610626373</v>
      </c>
      <c r="C174" s="1" t="s">
        <v>57</v>
      </c>
      <c r="D174" s="1">
        <v>6666</v>
      </c>
      <c r="E174" s="1" t="s">
        <v>16</v>
      </c>
      <c r="F174" s="1" t="str">
        <f>VLOOKUP(Tbl_Transaktion[[#This Row],[Ansvar]],Tbl_Ansvar[],2,FALSE)</f>
        <v>Avdelningen Blomman</v>
      </c>
      <c r="G174" s="1" t="str">
        <f>VLOOKUP(Tbl_Transaktion[[#This Row],[Ansvar]],Tbl_Ansvar[],3,FALSE)</f>
        <v>Maria Andersson</v>
      </c>
      <c r="H174" s="1"/>
      <c r="I174" s="1"/>
      <c r="J174" s="1"/>
      <c r="K174" s="1"/>
      <c r="L174" s="1" t="s">
        <v>37</v>
      </c>
      <c r="M174" s="1" t="s">
        <v>19</v>
      </c>
      <c r="N174" s="1">
        <v>394.73266383017182</v>
      </c>
      <c r="O174" s="4"/>
      <c r="P174" s="16">
        <v>43555</v>
      </c>
      <c r="Q174" s="1">
        <f>YEAR(Tbl_Transaktion[[#This Row],[Bokföringsdatum]])</f>
        <v>2019</v>
      </c>
      <c r="R174" s="28">
        <f>MONTH(Tbl_Transaktion[[#This Row],[Bokföringsdatum]])</f>
        <v>3</v>
      </c>
      <c r="S174" s="28">
        <f>DAY(Tbl_Transaktion[[#This Row],[Bokföringsdatum]])</f>
        <v>31</v>
      </c>
    </row>
    <row r="175" spans="1:19" x14ac:dyDescent="0.3">
      <c r="A175" s="15" t="s">
        <v>24</v>
      </c>
      <c r="B175" s="1">
        <v>186891047.51463428</v>
      </c>
      <c r="C175" s="1" t="s">
        <v>45</v>
      </c>
      <c r="D175" s="1">
        <v>9890</v>
      </c>
      <c r="E175" s="1" t="s">
        <v>20</v>
      </c>
      <c r="F175" s="1" t="str">
        <f>VLOOKUP(Tbl_Transaktion[[#This Row],[Ansvar]],Tbl_Ansvar[],2,FALSE)</f>
        <v>Avdelningen Fröet</v>
      </c>
      <c r="G175" s="1" t="str">
        <f>VLOOKUP(Tbl_Transaktion[[#This Row],[Ansvar]],Tbl_Ansvar[],3,FALSE)</f>
        <v>Maria Andersson</v>
      </c>
      <c r="H175" s="1"/>
      <c r="I175" s="1"/>
      <c r="J175" s="1"/>
      <c r="K175" s="1"/>
      <c r="L175" s="1" t="s">
        <v>37</v>
      </c>
      <c r="M175" s="1" t="s">
        <v>19</v>
      </c>
      <c r="N175" s="1">
        <v>-135.16947769299847</v>
      </c>
      <c r="O175" s="4">
        <v>159464739</v>
      </c>
      <c r="P175" s="16">
        <v>43555</v>
      </c>
      <c r="Q175" s="1">
        <f>YEAR(Tbl_Transaktion[[#This Row],[Bokföringsdatum]])</f>
        <v>2019</v>
      </c>
      <c r="R175" s="28">
        <f>MONTH(Tbl_Transaktion[[#This Row],[Bokföringsdatum]])</f>
        <v>3</v>
      </c>
      <c r="S175" s="28">
        <f>DAY(Tbl_Transaktion[[#This Row],[Bokföringsdatum]])</f>
        <v>31</v>
      </c>
    </row>
    <row r="176" spans="1:19" x14ac:dyDescent="0.3">
      <c r="A176" s="15" t="s">
        <v>24</v>
      </c>
      <c r="B176" s="1">
        <v>1159844039.5142252</v>
      </c>
      <c r="C176" s="1" t="s">
        <v>45</v>
      </c>
      <c r="D176" s="1">
        <v>9890</v>
      </c>
      <c r="E176" s="1" t="s">
        <v>20</v>
      </c>
      <c r="F176" s="1" t="str">
        <f>VLOOKUP(Tbl_Transaktion[[#This Row],[Ansvar]],Tbl_Ansvar[],2,FALSE)</f>
        <v>Avdelningen Fröet</v>
      </c>
      <c r="G176" s="1" t="str">
        <f>VLOOKUP(Tbl_Transaktion[[#This Row],[Ansvar]],Tbl_Ansvar[],3,FALSE)</f>
        <v>Maria Andersson</v>
      </c>
      <c r="H176" s="1"/>
      <c r="I176" s="1"/>
      <c r="J176" s="1"/>
      <c r="K176" s="1"/>
      <c r="L176" s="1" t="s">
        <v>37</v>
      </c>
      <c r="M176" s="1" t="s">
        <v>28</v>
      </c>
      <c r="N176" s="1">
        <v>557.62567250514644</v>
      </c>
      <c r="O176" s="4">
        <v>232234362</v>
      </c>
      <c r="P176" s="16">
        <v>43555</v>
      </c>
      <c r="Q176" s="1">
        <f>YEAR(Tbl_Transaktion[[#This Row],[Bokföringsdatum]])</f>
        <v>2019</v>
      </c>
      <c r="R176" s="28">
        <f>MONTH(Tbl_Transaktion[[#This Row],[Bokföringsdatum]])</f>
        <v>3</v>
      </c>
      <c r="S176" s="28">
        <f>DAY(Tbl_Transaktion[[#This Row],[Bokföringsdatum]])</f>
        <v>31</v>
      </c>
    </row>
    <row r="177" spans="1:19" x14ac:dyDescent="0.3">
      <c r="A177" s="15" t="s">
        <v>24</v>
      </c>
      <c r="B177" s="1">
        <v>788334032.01127982</v>
      </c>
      <c r="C177" s="1" t="s">
        <v>45</v>
      </c>
      <c r="D177" s="1">
        <v>9890</v>
      </c>
      <c r="E177" s="1" t="s">
        <v>20</v>
      </c>
      <c r="F177" s="1" t="str">
        <f>VLOOKUP(Tbl_Transaktion[[#This Row],[Ansvar]],Tbl_Ansvar[],2,FALSE)</f>
        <v>Avdelningen Fröet</v>
      </c>
      <c r="G177" s="1" t="str">
        <f>VLOOKUP(Tbl_Transaktion[[#This Row],[Ansvar]],Tbl_Ansvar[],3,FALSE)</f>
        <v>Maria Andersson</v>
      </c>
      <c r="H177" s="1"/>
      <c r="I177" s="1"/>
      <c r="J177" s="1"/>
      <c r="K177" s="1"/>
      <c r="L177" s="1" t="s">
        <v>37</v>
      </c>
      <c r="M177" s="1" t="s">
        <v>28</v>
      </c>
      <c r="N177" s="1">
        <v>740.1839166063944</v>
      </c>
      <c r="O177" s="4">
        <v>304140126</v>
      </c>
      <c r="P177" s="16">
        <v>43555</v>
      </c>
      <c r="Q177" s="1">
        <f>YEAR(Tbl_Transaktion[[#This Row],[Bokföringsdatum]])</f>
        <v>2019</v>
      </c>
      <c r="R177" s="28">
        <f>MONTH(Tbl_Transaktion[[#This Row],[Bokföringsdatum]])</f>
        <v>3</v>
      </c>
      <c r="S177" s="28">
        <f>DAY(Tbl_Transaktion[[#This Row],[Bokföringsdatum]])</f>
        <v>31</v>
      </c>
    </row>
    <row r="178" spans="1:19" x14ac:dyDescent="0.3">
      <c r="A178" s="15" t="s">
        <v>24</v>
      </c>
      <c r="B178" s="1">
        <v>563543720.38754344</v>
      </c>
      <c r="C178" s="1" t="s">
        <v>45</v>
      </c>
      <c r="D178" s="1">
        <v>9890</v>
      </c>
      <c r="E178" s="1" t="s">
        <v>20</v>
      </c>
      <c r="F178" s="1" t="str">
        <f>VLOOKUP(Tbl_Transaktion[[#This Row],[Ansvar]],Tbl_Ansvar[],2,FALSE)</f>
        <v>Avdelningen Fröet</v>
      </c>
      <c r="G178" s="1" t="str">
        <f>VLOOKUP(Tbl_Transaktion[[#This Row],[Ansvar]],Tbl_Ansvar[],3,FALSE)</f>
        <v>Maria Andersson</v>
      </c>
      <c r="H178" s="1"/>
      <c r="I178" s="1"/>
      <c r="J178" s="1"/>
      <c r="K178" s="1"/>
      <c r="L178" s="1" t="s">
        <v>37</v>
      </c>
      <c r="M178" s="1" t="s">
        <v>19</v>
      </c>
      <c r="N178" s="1">
        <v>165.50849500853195</v>
      </c>
      <c r="O178" s="4">
        <v>312934234</v>
      </c>
      <c r="P178" s="16">
        <v>43555</v>
      </c>
      <c r="Q178" s="1">
        <f>YEAR(Tbl_Transaktion[[#This Row],[Bokföringsdatum]])</f>
        <v>2019</v>
      </c>
      <c r="R178" s="28">
        <f>MONTH(Tbl_Transaktion[[#This Row],[Bokföringsdatum]])</f>
        <v>3</v>
      </c>
      <c r="S178" s="28">
        <f>DAY(Tbl_Transaktion[[#This Row],[Bokföringsdatum]])</f>
        <v>31</v>
      </c>
    </row>
    <row r="179" spans="1:19" x14ac:dyDescent="0.3">
      <c r="A179" s="15" t="s">
        <v>24</v>
      </c>
      <c r="B179" s="1">
        <v>378346294.96443617</v>
      </c>
      <c r="C179" s="1" t="s">
        <v>45</v>
      </c>
      <c r="D179" s="1">
        <v>9890</v>
      </c>
      <c r="E179" s="1" t="s">
        <v>20</v>
      </c>
      <c r="F179" s="1" t="str">
        <f>VLOOKUP(Tbl_Transaktion[[#This Row],[Ansvar]],Tbl_Ansvar[],2,FALSE)</f>
        <v>Avdelningen Fröet</v>
      </c>
      <c r="G179" s="1" t="str">
        <f>VLOOKUP(Tbl_Transaktion[[#This Row],[Ansvar]],Tbl_Ansvar[],3,FALSE)</f>
        <v>Maria Andersson</v>
      </c>
      <c r="H179" s="1"/>
      <c r="I179" s="1"/>
      <c r="J179" s="1"/>
      <c r="K179" s="1"/>
      <c r="L179" s="1" t="s">
        <v>37</v>
      </c>
      <c r="M179" s="1" t="s">
        <v>19</v>
      </c>
      <c r="N179" s="1">
        <v>340.57469975635513</v>
      </c>
      <c r="O179" s="4">
        <v>313115058</v>
      </c>
      <c r="P179" s="16">
        <v>43555</v>
      </c>
      <c r="Q179" s="1">
        <f>YEAR(Tbl_Transaktion[[#This Row],[Bokföringsdatum]])</f>
        <v>2019</v>
      </c>
      <c r="R179" s="28">
        <f>MONTH(Tbl_Transaktion[[#This Row],[Bokföringsdatum]])</f>
        <v>3</v>
      </c>
      <c r="S179" s="28">
        <f>DAY(Tbl_Transaktion[[#This Row],[Bokföringsdatum]])</f>
        <v>31</v>
      </c>
    </row>
    <row r="180" spans="1:19" x14ac:dyDescent="0.3">
      <c r="A180" s="15" t="s">
        <v>24</v>
      </c>
      <c r="B180" s="1">
        <v>1102867642.7087171</v>
      </c>
      <c r="C180" s="1" t="s">
        <v>45</v>
      </c>
      <c r="D180" s="1">
        <v>9890</v>
      </c>
      <c r="E180" s="1" t="s">
        <v>20</v>
      </c>
      <c r="F180" s="1" t="str">
        <f>VLOOKUP(Tbl_Transaktion[[#This Row],[Ansvar]],Tbl_Ansvar[],2,FALSE)</f>
        <v>Avdelningen Fröet</v>
      </c>
      <c r="G180" s="1" t="str">
        <f>VLOOKUP(Tbl_Transaktion[[#This Row],[Ansvar]],Tbl_Ansvar[],3,FALSE)</f>
        <v>Maria Andersson</v>
      </c>
      <c r="H180" s="1"/>
      <c r="I180" s="1"/>
      <c r="J180" s="1"/>
      <c r="K180" s="1"/>
      <c r="L180" s="1" t="s">
        <v>37</v>
      </c>
      <c r="M180" s="1" t="s">
        <v>28</v>
      </c>
      <c r="N180" s="1">
        <v>700.49152765483029</v>
      </c>
      <c r="O180" s="4">
        <v>602393139</v>
      </c>
      <c r="P180" s="16">
        <v>43555</v>
      </c>
      <c r="Q180" s="1">
        <f>YEAR(Tbl_Transaktion[[#This Row],[Bokföringsdatum]])</f>
        <v>2019</v>
      </c>
      <c r="R180" s="28">
        <f>MONTH(Tbl_Transaktion[[#This Row],[Bokföringsdatum]])</f>
        <v>3</v>
      </c>
      <c r="S180" s="28">
        <f>DAY(Tbl_Transaktion[[#This Row],[Bokföringsdatum]])</f>
        <v>31</v>
      </c>
    </row>
    <row r="181" spans="1:19" x14ac:dyDescent="0.3">
      <c r="A181" s="15" t="s">
        <v>24</v>
      </c>
      <c r="B181" s="1">
        <v>864293460.50910294</v>
      </c>
      <c r="C181" s="1" t="s">
        <v>45</v>
      </c>
      <c r="D181" s="1">
        <v>9890</v>
      </c>
      <c r="E181" s="1" t="s">
        <v>16</v>
      </c>
      <c r="F181" s="1" t="str">
        <f>VLOOKUP(Tbl_Transaktion[[#This Row],[Ansvar]],Tbl_Ansvar[],2,FALSE)</f>
        <v>Avdelningen Blomman</v>
      </c>
      <c r="G181" s="1" t="str">
        <f>VLOOKUP(Tbl_Transaktion[[#This Row],[Ansvar]],Tbl_Ansvar[],3,FALSE)</f>
        <v>Maria Andersson</v>
      </c>
      <c r="H181" s="1"/>
      <c r="I181" s="1"/>
      <c r="J181" s="1"/>
      <c r="K181" s="1"/>
      <c r="L181" s="1" t="s">
        <v>37</v>
      </c>
      <c r="M181" s="1" t="s">
        <v>28</v>
      </c>
      <c r="N181" s="1">
        <v>855.9938942732407</v>
      </c>
      <c r="O181" s="4">
        <v>641295226</v>
      </c>
      <c r="P181" s="16">
        <v>43555</v>
      </c>
      <c r="Q181" s="1">
        <f>YEAR(Tbl_Transaktion[[#This Row],[Bokföringsdatum]])</f>
        <v>2019</v>
      </c>
      <c r="R181" s="28">
        <f>MONTH(Tbl_Transaktion[[#This Row],[Bokföringsdatum]])</f>
        <v>3</v>
      </c>
      <c r="S181" s="28">
        <f>DAY(Tbl_Transaktion[[#This Row],[Bokföringsdatum]])</f>
        <v>31</v>
      </c>
    </row>
    <row r="182" spans="1:19" x14ac:dyDescent="0.3">
      <c r="A182" s="15" t="s">
        <v>24</v>
      </c>
      <c r="B182" s="1">
        <v>1141610436.4456372</v>
      </c>
      <c r="C182" s="1" t="s">
        <v>45</v>
      </c>
      <c r="D182" s="1">
        <v>9890</v>
      </c>
      <c r="E182" s="1" t="s">
        <v>20</v>
      </c>
      <c r="F182" s="1" t="str">
        <f>VLOOKUP(Tbl_Transaktion[[#This Row],[Ansvar]],Tbl_Ansvar[],2,FALSE)</f>
        <v>Avdelningen Fröet</v>
      </c>
      <c r="G182" s="1" t="str">
        <f>VLOOKUP(Tbl_Transaktion[[#This Row],[Ansvar]],Tbl_Ansvar[],3,FALSE)</f>
        <v>Maria Andersson</v>
      </c>
      <c r="H182" s="1"/>
      <c r="I182" s="1"/>
      <c r="J182" s="1"/>
      <c r="K182" s="1"/>
      <c r="L182" s="1" t="s">
        <v>37</v>
      </c>
      <c r="M182" s="1" t="s">
        <v>28</v>
      </c>
      <c r="N182" s="1">
        <v>165.88487502772733</v>
      </c>
      <c r="O182" s="4">
        <v>703136791</v>
      </c>
      <c r="P182" s="16">
        <v>43555</v>
      </c>
      <c r="Q182" s="1">
        <f>YEAR(Tbl_Transaktion[[#This Row],[Bokföringsdatum]])</f>
        <v>2019</v>
      </c>
      <c r="R182" s="28">
        <f>MONTH(Tbl_Transaktion[[#This Row],[Bokföringsdatum]])</f>
        <v>3</v>
      </c>
      <c r="S182" s="28">
        <f>DAY(Tbl_Transaktion[[#This Row],[Bokföringsdatum]])</f>
        <v>31</v>
      </c>
    </row>
    <row r="183" spans="1:19" x14ac:dyDescent="0.3">
      <c r="A183" s="15" t="s">
        <v>24</v>
      </c>
      <c r="B183" s="1">
        <v>809512180.02310765</v>
      </c>
      <c r="C183" s="1" t="s">
        <v>45</v>
      </c>
      <c r="D183" s="1">
        <v>9890</v>
      </c>
      <c r="E183" s="1" t="s">
        <v>16</v>
      </c>
      <c r="F183" s="1" t="str">
        <f>VLOOKUP(Tbl_Transaktion[[#This Row],[Ansvar]],Tbl_Ansvar[],2,FALSE)</f>
        <v>Avdelningen Blomman</v>
      </c>
      <c r="G183" s="1" t="str">
        <f>VLOOKUP(Tbl_Transaktion[[#This Row],[Ansvar]],Tbl_Ansvar[],3,FALSE)</f>
        <v>Maria Andersson</v>
      </c>
      <c r="H183" s="1"/>
      <c r="I183" s="1"/>
      <c r="J183" s="1"/>
      <c r="K183" s="1"/>
      <c r="L183" s="1" t="s">
        <v>37</v>
      </c>
      <c r="M183" s="1" t="s">
        <v>28</v>
      </c>
      <c r="N183" s="1">
        <v>329.90201592487989</v>
      </c>
      <c r="O183" s="4">
        <v>831758793</v>
      </c>
      <c r="P183" s="16">
        <v>43555</v>
      </c>
      <c r="Q183" s="1">
        <f>YEAR(Tbl_Transaktion[[#This Row],[Bokföringsdatum]])</f>
        <v>2019</v>
      </c>
      <c r="R183" s="28">
        <f>MONTH(Tbl_Transaktion[[#This Row],[Bokföringsdatum]])</f>
        <v>3</v>
      </c>
      <c r="S183" s="28">
        <f>DAY(Tbl_Transaktion[[#This Row],[Bokföringsdatum]])</f>
        <v>31</v>
      </c>
    </row>
    <row r="184" spans="1:19" x14ac:dyDescent="0.3">
      <c r="A184" s="15" t="s">
        <v>24</v>
      </c>
      <c r="B184" s="1">
        <v>978988416.93544686</v>
      </c>
      <c r="C184" s="1" t="s">
        <v>45</v>
      </c>
      <c r="D184" s="1">
        <v>9890</v>
      </c>
      <c r="E184" s="1" t="s">
        <v>20</v>
      </c>
      <c r="F184" s="1" t="str">
        <f>VLOOKUP(Tbl_Transaktion[[#This Row],[Ansvar]],Tbl_Ansvar[],2,FALSE)</f>
        <v>Avdelningen Fröet</v>
      </c>
      <c r="G184" s="1" t="str">
        <f>VLOOKUP(Tbl_Transaktion[[#This Row],[Ansvar]],Tbl_Ansvar[],3,FALSE)</f>
        <v>Maria Andersson</v>
      </c>
      <c r="H184" s="1"/>
      <c r="I184" s="1"/>
      <c r="J184" s="1"/>
      <c r="K184" s="1"/>
      <c r="L184" s="1" t="s">
        <v>37</v>
      </c>
      <c r="M184" s="1" t="s">
        <v>28</v>
      </c>
      <c r="N184" s="1">
        <v>972.45111221005595</v>
      </c>
      <c r="O184" s="4">
        <v>841644550</v>
      </c>
      <c r="P184" s="16">
        <v>43555</v>
      </c>
      <c r="Q184" s="1">
        <f>YEAR(Tbl_Transaktion[[#This Row],[Bokföringsdatum]])</f>
        <v>2019</v>
      </c>
      <c r="R184" s="28">
        <f>MONTH(Tbl_Transaktion[[#This Row],[Bokföringsdatum]])</f>
        <v>3</v>
      </c>
      <c r="S184" s="28">
        <f>DAY(Tbl_Transaktion[[#This Row],[Bokföringsdatum]])</f>
        <v>31</v>
      </c>
    </row>
    <row r="185" spans="1:19" x14ac:dyDescent="0.3">
      <c r="A185" s="15" t="s">
        <v>24</v>
      </c>
      <c r="B185" s="1">
        <v>667290082.03892195</v>
      </c>
      <c r="C185" s="1" t="s">
        <v>45</v>
      </c>
      <c r="D185" s="1">
        <v>9890</v>
      </c>
      <c r="E185" s="1" t="s">
        <v>16</v>
      </c>
      <c r="F185" s="1" t="str">
        <f>VLOOKUP(Tbl_Transaktion[[#This Row],[Ansvar]],Tbl_Ansvar[],2,FALSE)</f>
        <v>Avdelningen Blomman</v>
      </c>
      <c r="G185" s="1" t="str">
        <f>VLOOKUP(Tbl_Transaktion[[#This Row],[Ansvar]],Tbl_Ansvar[],3,FALSE)</f>
        <v>Maria Andersson</v>
      </c>
      <c r="H185" s="1"/>
      <c r="I185" s="1"/>
      <c r="J185" s="1"/>
      <c r="K185" s="1"/>
      <c r="L185" s="1" t="s">
        <v>37</v>
      </c>
      <c r="M185" s="1" t="s">
        <v>19</v>
      </c>
      <c r="N185" s="1">
        <v>-335.88695792387722</v>
      </c>
      <c r="O185" s="4">
        <v>859549306</v>
      </c>
      <c r="P185" s="16">
        <v>43555</v>
      </c>
      <c r="Q185" s="1">
        <f>YEAR(Tbl_Transaktion[[#This Row],[Bokföringsdatum]])</f>
        <v>2019</v>
      </c>
      <c r="R185" s="28">
        <f>MONTH(Tbl_Transaktion[[#This Row],[Bokföringsdatum]])</f>
        <v>3</v>
      </c>
      <c r="S185" s="28">
        <f>DAY(Tbl_Transaktion[[#This Row],[Bokföringsdatum]])</f>
        <v>31</v>
      </c>
    </row>
    <row r="186" spans="1:19" x14ac:dyDescent="0.3">
      <c r="A186" s="15" t="s">
        <v>24</v>
      </c>
      <c r="B186" s="1">
        <v>976458440.86845505</v>
      </c>
      <c r="C186" s="1" t="s">
        <v>45</v>
      </c>
      <c r="D186" s="1">
        <v>9890</v>
      </c>
      <c r="E186" s="1" t="s">
        <v>20</v>
      </c>
      <c r="F186" s="1" t="str">
        <f>VLOOKUP(Tbl_Transaktion[[#This Row],[Ansvar]],Tbl_Ansvar[],2,FALSE)</f>
        <v>Avdelningen Fröet</v>
      </c>
      <c r="G186" s="1" t="str">
        <f>VLOOKUP(Tbl_Transaktion[[#This Row],[Ansvar]],Tbl_Ansvar[],3,FALSE)</f>
        <v>Maria Andersson</v>
      </c>
      <c r="H186" s="1"/>
      <c r="I186" s="1"/>
      <c r="J186" s="1"/>
      <c r="K186" s="1"/>
      <c r="L186" s="1" t="s">
        <v>37</v>
      </c>
      <c r="M186" s="1" t="s">
        <v>28</v>
      </c>
      <c r="N186" s="1">
        <v>680.07087955662928</v>
      </c>
      <c r="O186" s="4">
        <v>912064190</v>
      </c>
      <c r="P186" s="16">
        <v>43555</v>
      </c>
      <c r="Q186" s="1">
        <f>YEAR(Tbl_Transaktion[[#This Row],[Bokföringsdatum]])</f>
        <v>2019</v>
      </c>
      <c r="R186" s="28">
        <f>MONTH(Tbl_Transaktion[[#This Row],[Bokföringsdatum]])</f>
        <v>3</v>
      </c>
      <c r="S186" s="28">
        <f>DAY(Tbl_Transaktion[[#This Row],[Bokföringsdatum]])</f>
        <v>31</v>
      </c>
    </row>
    <row r="187" spans="1:19" x14ac:dyDescent="0.3">
      <c r="A187" s="15" t="s">
        <v>24</v>
      </c>
      <c r="B187" s="1">
        <v>344458717.78800935</v>
      </c>
      <c r="C187" s="1" t="s">
        <v>45</v>
      </c>
      <c r="D187" s="1">
        <v>9890</v>
      </c>
      <c r="E187" s="1" t="s">
        <v>20</v>
      </c>
      <c r="F187" s="1" t="str">
        <f>VLOOKUP(Tbl_Transaktion[[#This Row],[Ansvar]],Tbl_Ansvar[],2,FALSE)</f>
        <v>Avdelningen Fröet</v>
      </c>
      <c r="G187" s="1" t="str">
        <f>VLOOKUP(Tbl_Transaktion[[#This Row],[Ansvar]],Tbl_Ansvar[],3,FALSE)</f>
        <v>Maria Andersson</v>
      </c>
      <c r="H187" s="1"/>
      <c r="I187" s="1"/>
      <c r="J187" s="1"/>
      <c r="K187" s="1"/>
      <c r="L187" s="1" t="s">
        <v>37</v>
      </c>
      <c r="M187" s="1" t="s">
        <v>19</v>
      </c>
      <c r="N187" s="1">
        <v>154.16305615393017</v>
      </c>
      <c r="O187" s="4">
        <v>1000804471</v>
      </c>
      <c r="P187" s="16">
        <v>43555</v>
      </c>
      <c r="Q187" s="1">
        <f>YEAR(Tbl_Transaktion[[#This Row],[Bokföringsdatum]])</f>
        <v>2019</v>
      </c>
      <c r="R187" s="28">
        <f>MONTH(Tbl_Transaktion[[#This Row],[Bokföringsdatum]])</f>
        <v>3</v>
      </c>
      <c r="S187" s="28">
        <f>DAY(Tbl_Transaktion[[#This Row],[Bokföringsdatum]])</f>
        <v>31</v>
      </c>
    </row>
    <row r="188" spans="1:19" x14ac:dyDescent="0.3">
      <c r="A188" s="15" t="s">
        <v>24</v>
      </c>
      <c r="B188" s="1">
        <v>406135711.4399423</v>
      </c>
      <c r="C188" s="1" t="s">
        <v>45</v>
      </c>
      <c r="D188" s="1">
        <v>9890</v>
      </c>
      <c r="E188" s="1" t="s">
        <v>20</v>
      </c>
      <c r="F188" s="1" t="str">
        <f>VLOOKUP(Tbl_Transaktion[[#This Row],[Ansvar]],Tbl_Ansvar[],2,FALSE)</f>
        <v>Avdelningen Fröet</v>
      </c>
      <c r="G188" s="1" t="str">
        <f>VLOOKUP(Tbl_Transaktion[[#This Row],[Ansvar]],Tbl_Ansvar[],3,FALSE)</f>
        <v>Maria Andersson</v>
      </c>
      <c r="H188" s="1"/>
      <c r="I188" s="1"/>
      <c r="J188" s="1"/>
      <c r="K188" s="1"/>
      <c r="L188" s="1" t="s">
        <v>37</v>
      </c>
      <c r="M188" s="1" t="s">
        <v>19</v>
      </c>
      <c r="N188" s="1">
        <v>1506.3083292051094</v>
      </c>
      <c r="O188" s="4">
        <v>1061829457</v>
      </c>
      <c r="P188" s="16">
        <v>43555</v>
      </c>
      <c r="Q188" s="1">
        <f>YEAR(Tbl_Transaktion[[#This Row],[Bokföringsdatum]])</f>
        <v>2019</v>
      </c>
      <c r="R188" s="28">
        <f>MONTH(Tbl_Transaktion[[#This Row],[Bokföringsdatum]])</f>
        <v>3</v>
      </c>
      <c r="S188" s="28">
        <f>DAY(Tbl_Transaktion[[#This Row],[Bokföringsdatum]])</f>
        <v>31</v>
      </c>
    </row>
    <row r="189" spans="1:19" x14ac:dyDescent="0.3">
      <c r="A189" s="15" t="s">
        <v>24</v>
      </c>
      <c r="B189" s="1">
        <v>1061558665.4702702</v>
      </c>
      <c r="C189" s="1" t="s">
        <v>45</v>
      </c>
      <c r="D189" s="1">
        <v>9890</v>
      </c>
      <c r="E189" s="1" t="s">
        <v>20</v>
      </c>
      <c r="F189" s="1" t="str">
        <f>VLOOKUP(Tbl_Transaktion[[#This Row],[Ansvar]],Tbl_Ansvar[],2,FALSE)</f>
        <v>Avdelningen Fröet</v>
      </c>
      <c r="G189" s="1" t="str">
        <f>VLOOKUP(Tbl_Transaktion[[#This Row],[Ansvar]],Tbl_Ansvar[],3,FALSE)</f>
        <v>Maria Andersson</v>
      </c>
      <c r="H189" s="1"/>
      <c r="I189" s="1"/>
      <c r="J189" s="1"/>
      <c r="K189" s="1"/>
      <c r="L189" s="1" t="s">
        <v>37</v>
      </c>
      <c r="M189" s="1" t="s">
        <v>28</v>
      </c>
      <c r="N189" s="1">
        <v>626.06572311385639</v>
      </c>
      <c r="O189" s="4">
        <v>1170118026</v>
      </c>
      <c r="P189" s="16">
        <v>43555</v>
      </c>
      <c r="Q189" s="1">
        <f>YEAR(Tbl_Transaktion[[#This Row],[Bokföringsdatum]])</f>
        <v>2019</v>
      </c>
      <c r="R189" s="28">
        <f>MONTH(Tbl_Transaktion[[#This Row],[Bokföringsdatum]])</f>
        <v>3</v>
      </c>
      <c r="S189" s="28">
        <f>DAY(Tbl_Transaktion[[#This Row],[Bokföringsdatum]])</f>
        <v>31</v>
      </c>
    </row>
    <row r="190" spans="1:19" x14ac:dyDescent="0.3">
      <c r="A190" s="15" t="s">
        <v>24</v>
      </c>
      <c r="B190" s="1">
        <v>355093494.88586003</v>
      </c>
      <c r="C190" s="1" t="s">
        <v>45</v>
      </c>
      <c r="D190" s="1">
        <v>9890</v>
      </c>
      <c r="E190" s="1" t="s">
        <v>20</v>
      </c>
      <c r="F190" s="1" t="str">
        <f>VLOOKUP(Tbl_Transaktion[[#This Row],[Ansvar]],Tbl_Ansvar[],2,FALSE)</f>
        <v>Avdelningen Fröet</v>
      </c>
      <c r="G190" s="1" t="str">
        <f>VLOOKUP(Tbl_Transaktion[[#This Row],[Ansvar]],Tbl_Ansvar[],3,FALSE)</f>
        <v>Maria Andersson</v>
      </c>
      <c r="H190" s="1"/>
      <c r="I190" s="1"/>
      <c r="J190" s="1"/>
      <c r="K190" s="1"/>
      <c r="L190" s="1" t="s">
        <v>37</v>
      </c>
      <c r="M190" s="1" t="s">
        <v>19</v>
      </c>
      <c r="N190" s="1">
        <v>973.62513815036823</v>
      </c>
      <c r="O190" s="4">
        <v>1179910662</v>
      </c>
      <c r="P190" s="16">
        <v>43555</v>
      </c>
      <c r="Q190" s="1">
        <f>YEAR(Tbl_Transaktion[[#This Row],[Bokföringsdatum]])</f>
        <v>2019</v>
      </c>
      <c r="R190" s="28">
        <f>MONTH(Tbl_Transaktion[[#This Row],[Bokföringsdatum]])</f>
        <v>3</v>
      </c>
      <c r="S190" s="28">
        <f>DAY(Tbl_Transaktion[[#This Row],[Bokföringsdatum]])</f>
        <v>31</v>
      </c>
    </row>
    <row r="191" spans="1:19" x14ac:dyDescent="0.3">
      <c r="A191" s="15" t="s">
        <v>24</v>
      </c>
      <c r="B191" s="1">
        <v>461794974.0352183</v>
      </c>
      <c r="C191" s="1" t="s">
        <v>45</v>
      </c>
      <c r="D191" s="1">
        <v>9890</v>
      </c>
      <c r="E191" s="1" t="s">
        <v>39</v>
      </c>
      <c r="F191" s="1" t="str">
        <f>VLOOKUP(Tbl_Transaktion[[#This Row],[Ansvar]],Tbl_Ansvar[],2,FALSE)</f>
        <v>Avdelningen Solstrålen</v>
      </c>
      <c r="G191" s="1" t="str">
        <f>VLOOKUP(Tbl_Transaktion[[#This Row],[Ansvar]],Tbl_Ansvar[],3,FALSE)</f>
        <v>Maria Andersson</v>
      </c>
      <c r="H191" s="1"/>
      <c r="I191" s="1"/>
      <c r="J191" s="1"/>
      <c r="K191" s="1"/>
      <c r="L191" s="1" t="s">
        <v>37</v>
      </c>
      <c r="M191" s="1" t="s">
        <v>19</v>
      </c>
      <c r="N191" s="1">
        <v>613.27989529855085</v>
      </c>
      <c r="O191" s="4">
        <v>1214148392</v>
      </c>
      <c r="P191" s="16">
        <v>43555</v>
      </c>
      <c r="Q191" s="1">
        <f>YEAR(Tbl_Transaktion[[#This Row],[Bokföringsdatum]])</f>
        <v>2019</v>
      </c>
      <c r="R191" s="28">
        <f>MONTH(Tbl_Transaktion[[#This Row],[Bokföringsdatum]])</f>
        <v>3</v>
      </c>
      <c r="S191" s="28">
        <f>DAY(Tbl_Transaktion[[#This Row],[Bokföringsdatum]])</f>
        <v>31</v>
      </c>
    </row>
    <row r="192" spans="1:19" x14ac:dyDescent="0.3">
      <c r="A192" s="15" t="s">
        <v>24</v>
      </c>
      <c r="B192" s="1">
        <v>1295075261.9864702</v>
      </c>
      <c r="C192" s="1" t="s">
        <v>45</v>
      </c>
      <c r="D192" s="1">
        <v>9890</v>
      </c>
      <c r="E192" s="1" t="s">
        <v>20</v>
      </c>
      <c r="F192" s="1" t="str">
        <f>VLOOKUP(Tbl_Transaktion[[#This Row],[Ansvar]],Tbl_Ansvar[],2,FALSE)</f>
        <v>Avdelningen Fröet</v>
      </c>
      <c r="G192" s="1" t="str">
        <f>VLOOKUP(Tbl_Transaktion[[#This Row],[Ansvar]],Tbl_Ansvar[],3,FALSE)</f>
        <v>Maria Andersson</v>
      </c>
      <c r="H192" s="1"/>
      <c r="I192" s="1"/>
      <c r="J192" s="1"/>
      <c r="K192" s="1"/>
      <c r="L192" s="1" t="s">
        <v>37</v>
      </c>
      <c r="M192" s="1" t="s">
        <v>28</v>
      </c>
      <c r="N192" s="1">
        <v>331.01193120579035</v>
      </c>
      <c r="O192" s="4">
        <v>1251064183</v>
      </c>
      <c r="P192" s="16">
        <v>43555</v>
      </c>
      <c r="Q192" s="1">
        <f>YEAR(Tbl_Transaktion[[#This Row],[Bokföringsdatum]])</f>
        <v>2019</v>
      </c>
      <c r="R192" s="28">
        <f>MONTH(Tbl_Transaktion[[#This Row],[Bokföringsdatum]])</f>
        <v>3</v>
      </c>
      <c r="S192" s="28">
        <f>DAY(Tbl_Transaktion[[#This Row],[Bokföringsdatum]])</f>
        <v>31</v>
      </c>
    </row>
    <row r="193" spans="1:19" x14ac:dyDescent="0.3">
      <c r="A193" s="15" t="s">
        <v>24</v>
      </c>
      <c r="B193" s="1">
        <v>679753294.81973767</v>
      </c>
      <c r="C193" s="1" t="s">
        <v>45</v>
      </c>
      <c r="D193" s="1">
        <v>9890</v>
      </c>
      <c r="E193" s="1" t="s">
        <v>20</v>
      </c>
      <c r="F193" s="1" t="str">
        <f>VLOOKUP(Tbl_Transaktion[[#This Row],[Ansvar]],Tbl_Ansvar[],2,FALSE)</f>
        <v>Avdelningen Fröet</v>
      </c>
      <c r="G193" s="1" t="str">
        <f>VLOOKUP(Tbl_Transaktion[[#This Row],[Ansvar]],Tbl_Ansvar[],3,FALSE)</f>
        <v>Maria Andersson</v>
      </c>
      <c r="H193" s="1"/>
      <c r="I193" s="1"/>
      <c r="J193" s="1"/>
      <c r="K193" s="1"/>
      <c r="L193" s="1" t="s">
        <v>37</v>
      </c>
      <c r="M193" s="1" t="s">
        <v>19</v>
      </c>
      <c r="N193" s="1">
        <v>-1040.3162709223448</v>
      </c>
      <c r="O193" s="4">
        <v>1368954775</v>
      </c>
      <c r="P193" s="16">
        <v>43555</v>
      </c>
      <c r="Q193" s="1">
        <f>YEAR(Tbl_Transaktion[[#This Row],[Bokföringsdatum]])</f>
        <v>2019</v>
      </c>
      <c r="R193" s="28">
        <f>MONTH(Tbl_Transaktion[[#This Row],[Bokföringsdatum]])</f>
        <v>3</v>
      </c>
      <c r="S193" s="28">
        <f>DAY(Tbl_Transaktion[[#This Row],[Bokföringsdatum]])</f>
        <v>31</v>
      </c>
    </row>
    <row r="194" spans="1:19" x14ac:dyDescent="0.3">
      <c r="A194" s="15" t="s">
        <v>24</v>
      </c>
      <c r="B194" s="1">
        <v>945997894.40965617</v>
      </c>
      <c r="C194" s="1" t="s">
        <v>45</v>
      </c>
      <c r="D194" s="1">
        <v>9890</v>
      </c>
      <c r="E194" s="1" t="s">
        <v>20</v>
      </c>
      <c r="F194" s="1" t="str">
        <f>VLOOKUP(Tbl_Transaktion[[#This Row],[Ansvar]],Tbl_Ansvar[],2,FALSE)</f>
        <v>Avdelningen Fröet</v>
      </c>
      <c r="G194" s="1" t="str">
        <f>VLOOKUP(Tbl_Transaktion[[#This Row],[Ansvar]],Tbl_Ansvar[],3,FALSE)</f>
        <v>Maria Andersson</v>
      </c>
      <c r="H194" s="1"/>
      <c r="I194" s="1"/>
      <c r="J194" s="1"/>
      <c r="K194" s="1"/>
      <c r="L194" s="1" t="s">
        <v>37</v>
      </c>
      <c r="M194" s="1" t="s">
        <v>28</v>
      </c>
      <c r="N194" s="1">
        <v>-98.424013904471437</v>
      </c>
      <c r="O194" s="4">
        <v>1567234886</v>
      </c>
      <c r="P194" s="16">
        <v>43555</v>
      </c>
      <c r="Q194" s="1">
        <f>YEAR(Tbl_Transaktion[[#This Row],[Bokföringsdatum]])</f>
        <v>2019</v>
      </c>
      <c r="R194" s="28">
        <f>MONTH(Tbl_Transaktion[[#This Row],[Bokföringsdatum]])</f>
        <v>3</v>
      </c>
      <c r="S194" s="28">
        <f>DAY(Tbl_Transaktion[[#This Row],[Bokföringsdatum]])</f>
        <v>31</v>
      </c>
    </row>
    <row r="195" spans="1:19" x14ac:dyDescent="0.3">
      <c r="A195" s="15" t="s">
        <v>24</v>
      </c>
      <c r="B195" s="1">
        <v>360781651.26565939</v>
      </c>
      <c r="C195" s="1" t="s">
        <v>45</v>
      </c>
      <c r="D195" s="1">
        <v>9890</v>
      </c>
      <c r="E195" s="1" t="s">
        <v>20</v>
      </c>
      <c r="F195" s="1" t="str">
        <f>VLOOKUP(Tbl_Transaktion[[#This Row],[Ansvar]],Tbl_Ansvar[],2,FALSE)</f>
        <v>Avdelningen Fröet</v>
      </c>
      <c r="G195" s="1" t="str">
        <f>VLOOKUP(Tbl_Transaktion[[#This Row],[Ansvar]],Tbl_Ansvar[],3,FALSE)</f>
        <v>Maria Andersson</v>
      </c>
      <c r="H195" s="1"/>
      <c r="I195" s="1"/>
      <c r="J195" s="1"/>
      <c r="K195" s="1"/>
      <c r="L195" s="1" t="s">
        <v>37</v>
      </c>
      <c r="M195" s="1" t="s">
        <v>19</v>
      </c>
      <c r="N195" s="1">
        <v>-336.44760247383829</v>
      </c>
      <c r="O195" s="4">
        <v>1573068411</v>
      </c>
      <c r="P195" s="16">
        <v>43555</v>
      </c>
      <c r="Q195" s="1">
        <f>YEAR(Tbl_Transaktion[[#This Row],[Bokföringsdatum]])</f>
        <v>2019</v>
      </c>
      <c r="R195" s="28">
        <f>MONTH(Tbl_Transaktion[[#This Row],[Bokföringsdatum]])</f>
        <v>3</v>
      </c>
      <c r="S195" s="28">
        <f>DAY(Tbl_Transaktion[[#This Row],[Bokföringsdatum]])</f>
        <v>31</v>
      </c>
    </row>
    <row r="196" spans="1:19" x14ac:dyDescent="0.3">
      <c r="A196" s="15" t="s">
        <v>24</v>
      </c>
      <c r="B196" s="1">
        <v>292696184.23906708</v>
      </c>
      <c r="C196" s="1" t="s">
        <v>45</v>
      </c>
      <c r="D196" s="1">
        <v>9890</v>
      </c>
      <c r="E196" s="1" t="s">
        <v>20</v>
      </c>
      <c r="F196" s="1" t="str">
        <f>VLOOKUP(Tbl_Transaktion[[#This Row],[Ansvar]],Tbl_Ansvar[],2,FALSE)</f>
        <v>Avdelningen Fröet</v>
      </c>
      <c r="G196" s="1" t="str">
        <f>VLOOKUP(Tbl_Transaktion[[#This Row],[Ansvar]],Tbl_Ansvar[],3,FALSE)</f>
        <v>Maria Andersson</v>
      </c>
      <c r="H196" s="1"/>
      <c r="I196" s="1"/>
      <c r="J196" s="1"/>
      <c r="K196" s="1"/>
      <c r="L196" s="1" t="s">
        <v>37</v>
      </c>
      <c r="M196" s="1" t="s">
        <v>19</v>
      </c>
      <c r="N196" s="1">
        <v>166.4630280864244</v>
      </c>
      <c r="O196" s="4">
        <v>1861742036</v>
      </c>
      <c r="P196" s="16">
        <v>43555</v>
      </c>
      <c r="Q196" s="1">
        <f>YEAR(Tbl_Transaktion[[#This Row],[Bokföringsdatum]])</f>
        <v>2019</v>
      </c>
      <c r="R196" s="28">
        <f>MONTH(Tbl_Transaktion[[#This Row],[Bokföringsdatum]])</f>
        <v>3</v>
      </c>
      <c r="S196" s="28">
        <f>DAY(Tbl_Transaktion[[#This Row],[Bokföringsdatum]])</f>
        <v>31</v>
      </c>
    </row>
    <row r="197" spans="1:19" x14ac:dyDescent="0.3">
      <c r="A197" s="15" t="s">
        <v>24</v>
      </c>
      <c r="B197" s="1">
        <v>570394374.51466763</v>
      </c>
      <c r="C197" s="1" t="s">
        <v>45</v>
      </c>
      <c r="D197" s="1">
        <v>9890</v>
      </c>
      <c r="E197" s="1" t="s">
        <v>20</v>
      </c>
      <c r="F197" s="1" t="str">
        <f>VLOOKUP(Tbl_Transaktion[[#This Row],[Ansvar]],Tbl_Ansvar[],2,FALSE)</f>
        <v>Avdelningen Fröet</v>
      </c>
      <c r="G197" s="1" t="str">
        <f>VLOOKUP(Tbl_Transaktion[[#This Row],[Ansvar]],Tbl_Ansvar[],3,FALSE)</f>
        <v>Maria Andersson</v>
      </c>
      <c r="H197" s="1"/>
      <c r="I197" s="1"/>
      <c r="J197" s="1"/>
      <c r="K197" s="1"/>
      <c r="L197" s="1" t="s">
        <v>37</v>
      </c>
      <c r="M197" s="1" t="s">
        <v>19</v>
      </c>
      <c r="N197" s="1">
        <v>154.6439034897447</v>
      </c>
      <c r="O197" s="4">
        <v>2137007863</v>
      </c>
      <c r="P197" s="16">
        <v>43555</v>
      </c>
      <c r="Q197" s="1">
        <f>YEAR(Tbl_Transaktion[[#This Row],[Bokföringsdatum]])</f>
        <v>2019</v>
      </c>
      <c r="R197" s="28">
        <f>MONTH(Tbl_Transaktion[[#This Row],[Bokföringsdatum]])</f>
        <v>3</v>
      </c>
      <c r="S197" s="28">
        <f>DAY(Tbl_Transaktion[[#This Row],[Bokföringsdatum]])</f>
        <v>31</v>
      </c>
    </row>
    <row r="198" spans="1:19" x14ac:dyDescent="0.3">
      <c r="A198" s="15" t="s">
        <v>24</v>
      </c>
      <c r="B198" s="1">
        <v>261554863.86831322</v>
      </c>
      <c r="C198" s="1" t="s">
        <v>45</v>
      </c>
      <c r="D198" s="1">
        <v>9890</v>
      </c>
      <c r="E198" s="1" t="s">
        <v>20</v>
      </c>
      <c r="F198" s="1" t="str">
        <f>VLOOKUP(Tbl_Transaktion[[#This Row],[Ansvar]],Tbl_Ansvar[],2,FALSE)</f>
        <v>Avdelningen Fröet</v>
      </c>
      <c r="G198" s="1" t="str">
        <f>VLOOKUP(Tbl_Transaktion[[#This Row],[Ansvar]],Tbl_Ansvar[],3,FALSE)</f>
        <v>Maria Andersson</v>
      </c>
      <c r="H198" s="1"/>
      <c r="I198" s="1"/>
      <c r="J198" s="1"/>
      <c r="K198" s="1"/>
      <c r="L198" s="1" t="s">
        <v>37</v>
      </c>
      <c r="M198" s="1" t="s">
        <v>19</v>
      </c>
      <c r="N198" s="1">
        <v>856.61119108295611</v>
      </c>
      <c r="O198" s="4">
        <v>2226104773</v>
      </c>
      <c r="P198" s="16">
        <v>43555</v>
      </c>
      <c r="Q198" s="1">
        <f>YEAR(Tbl_Transaktion[[#This Row],[Bokföringsdatum]])</f>
        <v>2019</v>
      </c>
      <c r="R198" s="28">
        <f>MONTH(Tbl_Transaktion[[#This Row],[Bokföringsdatum]])</f>
        <v>3</v>
      </c>
      <c r="S198" s="28">
        <f>DAY(Tbl_Transaktion[[#This Row],[Bokföringsdatum]])</f>
        <v>31</v>
      </c>
    </row>
    <row r="199" spans="1:19" x14ac:dyDescent="0.3">
      <c r="A199" s="15" t="s">
        <v>24</v>
      </c>
      <c r="B199" s="1">
        <v>380272290.93847412</v>
      </c>
      <c r="C199" s="1" t="s">
        <v>45</v>
      </c>
      <c r="D199" s="1">
        <v>9890</v>
      </c>
      <c r="E199" s="1" t="s">
        <v>20</v>
      </c>
      <c r="F199" s="1" t="str">
        <f>VLOOKUP(Tbl_Transaktion[[#This Row],[Ansvar]],Tbl_Ansvar[],2,FALSE)</f>
        <v>Avdelningen Fröet</v>
      </c>
      <c r="G199" s="1" t="str">
        <f>VLOOKUP(Tbl_Transaktion[[#This Row],[Ansvar]],Tbl_Ansvar[],3,FALSE)</f>
        <v>Maria Andersson</v>
      </c>
      <c r="H199" s="1"/>
      <c r="I199" s="1"/>
      <c r="J199" s="1"/>
      <c r="K199" s="1"/>
      <c r="L199" s="1" t="s">
        <v>37</v>
      </c>
      <c r="M199" s="1" t="s">
        <v>19</v>
      </c>
      <c r="N199" s="1">
        <v>861.99161240622675</v>
      </c>
      <c r="O199" s="4">
        <v>2248546161</v>
      </c>
      <c r="P199" s="16">
        <v>43555</v>
      </c>
      <c r="Q199" s="1">
        <f>YEAR(Tbl_Transaktion[[#This Row],[Bokföringsdatum]])</f>
        <v>2019</v>
      </c>
      <c r="R199" s="28">
        <f>MONTH(Tbl_Transaktion[[#This Row],[Bokföringsdatum]])</f>
        <v>3</v>
      </c>
      <c r="S199" s="28">
        <f>DAY(Tbl_Transaktion[[#This Row],[Bokföringsdatum]])</f>
        <v>31</v>
      </c>
    </row>
    <row r="200" spans="1:19" x14ac:dyDescent="0.3">
      <c r="A200" s="15" t="s">
        <v>24</v>
      </c>
      <c r="B200" s="1">
        <v>216770297.50504941</v>
      </c>
      <c r="C200" s="1" t="s">
        <v>58</v>
      </c>
      <c r="D200" s="1">
        <v>9890</v>
      </c>
      <c r="E200" s="1" t="s">
        <v>55</v>
      </c>
      <c r="F200" s="1" t="str">
        <f>VLOOKUP(Tbl_Transaktion[[#This Row],[Ansvar]],Tbl_Ansvar[],2,FALSE)</f>
        <v>Ekonomi</v>
      </c>
      <c r="G200" s="1" t="str">
        <f>VLOOKUP(Tbl_Transaktion[[#This Row],[Ansvar]],Tbl_Ansvar[],3,FALSE)</f>
        <v>Aisha Mohammed</v>
      </c>
      <c r="H200" s="1"/>
      <c r="I200" s="1"/>
      <c r="J200" s="1"/>
      <c r="K200" s="1"/>
      <c r="L200" s="1" t="s">
        <v>37</v>
      </c>
      <c r="M200" s="1" t="s">
        <v>19</v>
      </c>
      <c r="N200" s="1">
        <v>256.81602295147712</v>
      </c>
      <c r="O200" s="4">
        <v>1262624129</v>
      </c>
      <c r="P200" s="16">
        <v>43555</v>
      </c>
      <c r="Q200" s="1">
        <f>YEAR(Tbl_Transaktion[[#This Row],[Bokföringsdatum]])</f>
        <v>2019</v>
      </c>
      <c r="R200" s="28">
        <f>MONTH(Tbl_Transaktion[[#This Row],[Bokföringsdatum]])</f>
        <v>3</v>
      </c>
      <c r="S200" s="28">
        <f>DAY(Tbl_Transaktion[[#This Row],[Bokföringsdatum]])</f>
        <v>31</v>
      </c>
    </row>
    <row r="201" spans="1:19" x14ac:dyDescent="0.3">
      <c r="A201" s="15" t="s">
        <v>59</v>
      </c>
      <c r="B201" s="1">
        <v>7405320.5420844536</v>
      </c>
      <c r="C201" s="1" t="s">
        <v>60</v>
      </c>
      <c r="D201" s="1">
        <v>9890</v>
      </c>
      <c r="E201" s="1" t="s">
        <v>20</v>
      </c>
      <c r="F201" s="1" t="str">
        <f>VLOOKUP(Tbl_Transaktion[[#This Row],[Ansvar]],Tbl_Ansvar[],2,FALSE)</f>
        <v>Avdelningen Fröet</v>
      </c>
      <c r="G201" s="1" t="str">
        <f>VLOOKUP(Tbl_Transaktion[[#This Row],[Ansvar]],Tbl_Ansvar[],3,FALSE)</f>
        <v>Maria Andersson</v>
      </c>
      <c r="H201" s="1"/>
      <c r="I201" s="1"/>
      <c r="J201" s="1"/>
      <c r="K201" s="1" t="s">
        <v>23</v>
      </c>
      <c r="L201" s="1" t="s">
        <v>37</v>
      </c>
      <c r="M201" s="1" t="s">
        <v>19</v>
      </c>
      <c r="N201" s="1">
        <v>-14539.459474274501</v>
      </c>
      <c r="O201" s="4"/>
      <c r="P201" s="16">
        <v>43555</v>
      </c>
      <c r="Q201" s="1">
        <f>YEAR(Tbl_Transaktion[[#This Row],[Bokföringsdatum]])</f>
        <v>2019</v>
      </c>
      <c r="R201" s="28">
        <f>MONTH(Tbl_Transaktion[[#This Row],[Bokföringsdatum]])</f>
        <v>3</v>
      </c>
      <c r="S201" s="28">
        <f>DAY(Tbl_Transaktion[[#This Row],[Bokföringsdatum]])</f>
        <v>31</v>
      </c>
    </row>
    <row r="202" spans="1:19" x14ac:dyDescent="0.3">
      <c r="A202" s="15" t="s">
        <v>59</v>
      </c>
      <c r="B202" s="1">
        <v>4961716.5407108022</v>
      </c>
      <c r="C202" s="1" t="s">
        <v>60</v>
      </c>
      <c r="D202" s="1">
        <v>9890</v>
      </c>
      <c r="E202" s="1" t="s">
        <v>20</v>
      </c>
      <c r="F202" s="1" t="str">
        <f>VLOOKUP(Tbl_Transaktion[[#This Row],[Ansvar]],Tbl_Ansvar[],2,FALSE)</f>
        <v>Avdelningen Fröet</v>
      </c>
      <c r="G202" s="1" t="str">
        <f>VLOOKUP(Tbl_Transaktion[[#This Row],[Ansvar]],Tbl_Ansvar[],3,FALSE)</f>
        <v>Maria Andersson</v>
      </c>
      <c r="H202" s="1"/>
      <c r="I202" s="1"/>
      <c r="J202" s="1"/>
      <c r="K202" s="1"/>
      <c r="L202" s="1" t="s">
        <v>37</v>
      </c>
      <c r="M202" s="1" t="s">
        <v>19</v>
      </c>
      <c r="N202" s="1">
        <v>-15562.021155781438</v>
      </c>
      <c r="O202" s="4"/>
      <c r="P202" s="16">
        <v>43555</v>
      </c>
      <c r="Q202" s="1">
        <f>YEAR(Tbl_Transaktion[[#This Row],[Bokföringsdatum]])</f>
        <v>2019</v>
      </c>
      <c r="R202" s="28">
        <f>MONTH(Tbl_Transaktion[[#This Row],[Bokföringsdatum]])</f>
        <v>3</v>
      </c>
      <c r="S202" s="28">
        <f>DAY(Tbl_Transaktion[[#This Row],[Bokföringsdatum]])</f>
        <v>31</v>
      </c>
    </row>
    <row r="203" spans="1:19" x14ac:dyDescent="0.3">
      <c r="A203" s="15" t="s">
        <v>24</v>
      </c>
      <c r="B203" s="1">
        <v>10319617.411426291</v>
      </c>
      <c r="C203" s="1" t="s">
        <v>61</v>
      </c>
      <c r="D203" s="1">
        <v>7845</v>
      </c>
      <c r="E203" s="1" t="s">
        <v>20</v>
      </c>
      <c r="F203" s="1" t="str">
        <f>VLOOKUP(Tbl_Transaktion[[#This Row],[Ansvar]],Tbl_Ansvar[],2,FALSE)</f>
        <v>Avdelningen Fröet</v>
      </c>
      <c r="G203" s="1" t="str">
        <f>VLOOKUP(Tbl_Transaktion[[#This Row],[Ansvar]],Tbl_Ansvar[],3,FALSE)</f>
        <v>Maria Andersson</v>
      </c>
      <c r="H203" s="1"/>
      <c r="I203" s="1"/>
      <c r="J203" s="1"/>
      <c r="K203" s="1" t="s">
        <v>23</v>
      </c>
      <c r="L203" s="1" t="s">
        <v>37</v>
      </c>
      <c r="M203" s="1" t="s">
        <v>19</v>
      </c>
      <c r="N203" s="1">
        <v>1929.2756552679075</v>
      </c>
      <c r="O203" s="4">
        <v>1910578</v>
      </c>
      <c r="P203" s="16">
        <v>43555</v>
      </c>
      <c r="Q203" s="1">
        <f>YEAR(Tbl_Transaktion[[#This Row],[Bokföringsdatum]])</f>
        <v>2019</v>
      </c>
      <c r="R203" s="28">
        <f>MONTH(Tbl_Transaktion[[#This Row],[Bokföringsdatum]])</f>
        <v>3</v>
      </c>
      <c r="S203" s="28">
        <f>DAY(Tbl_Transaktion[[#This Row],[Bokföringsdatum]])</f>
        <v>31</v>
      </c>
    </row>
    <row r="204" spans="1:19" x14ac:dyDescent="0.3">
      <c r="A204" s="15" t="s">
        <v>59</v>
      </c>
      <c r="B204" s="1">
        <v>4961716.5407108022</v>
      </c>
      <c r="C204" s="1" t="s">
        <v>62</v>
      </c>
      <c r="D204" s="1">
        <v>7845</v>
      </c>
      <c r="E204" s="1" t="s">
        <v>20</v>
      </c>
      <c r="F204" s="1" t="str">
        <f>VLOOKUP(Tbl_Transaktion[[#This Row],[Ansvar]],Tbl_Ansvar[],2,FALSE)</f>
        <v>Avdelningen Fröet</v>
      </c>
      <c r="G204" s="1" t="str">
        <f>VLOOKUP(Tbl_Transaktion[[#This Row],[Ansvar]],Tbl_Ansvar[],3,FALSE)</f>
        <v>Maria Andersson</v>
      </c>
      <c r="H204" s="1"/>
      <c r="I204" s="1"/>
      <c r="J204" s="1"/>
      <c r="K204" s="1"/>
      <c r="L204" s="1" t="s">
        <v>37</v>
      </c>
      <c r="M204" s="1" t="s">
        <v>19</v>
      </c>
      <c r="N204" s="1">
        <v>15564.383916075087</v>
      </c>
      <c r="O204" s="4"/>
      <c r="P204" s="16">
        <v>43555</v>
      </c>
      <c r="Q204" s="1">
        <f>YEAR(Tbl_Transaktion[[#This Row],[Bokföringsdatum]])</f>
        <v>2019</v>
      </c>
      <c r="R204" s="28">
        <f>MONTH(Tbl_Transaktion[[#This Row],[Bokföringsdatum]])</f>
        <v>3</v>
      </c>
      <c r="S204" s="28">
        <f>DAY(Tbl_Transaktion[[#This Row],[Bokföringsdatum]])</f>
        <v>31</v>
      </c>
    </row>
    <row r="205" spans="1:19" x14ac:dyDescent="0.3">
      <c r="A205" s="15" t="s">
        <v>24</v>
      </c>
      <c r="B205" s="1">
        <v>1170434673.4226265</v>
      </c>
      <c r="C205" s="1" t="s">
        <v>42</v>
      </c>
      <c r="D205" s="1">
        <v>9963</v>
      </c>
      <c r="E205" s="1" t="s">
        <v>20</v>
      </c>
      <c r="F205" s="1" t="str">
        <f>VLOOKUP(Tbl_Transaktion[[#This Row],[Ansvar]],Tbl_Ansvar[],2,FALSE)</f>
        <v>Avdelningen Fröet</v>
      </c>
      <c r="G205" s="1" t="str">
        <f>VLOOKUP(Tbl_Transaktion[[#This Row],[Ansvar]],Tbl_Ansvar[],3,FALSE)</f>
        <v>Maria Andersson</v>
      </c>
      <c r="H205" s="1"/>
      <c r="I205" s="1"/>
      <c r="J205" s="1"/>
      <c r="K205" s="1"/>
      <c r="L205" s="1" t="s">
        <v>37</v>
      </c>
      <c r="M205" s="1" t="s">
        <v>28</v>
      </c>
      <c r="N205" s="1">
        <v>40.758629443007706</v>
      </c>
      <c r="O205" s="4">
        <v>87</v>
      </c>
      <c r="P205" s="16">
        <v>43555</v>
      </c>
      <c r="Q205" s="1">
        <f>YEAR(Tbl_Transaktion[[#This Row],[Bokföringsdatum]])</f>
        <v>2019</v>
      </c>
      <c r="R205" s="28">
        <f>MONTH(Tbl_Transaktion[[#This Row],[Bokföringsdatum]])</f>
        <v>3</v>
      </c>
      <c r="S205" s="28">
        <f>DAY(Tbl_Transaktion[[#This Row],[Bokföringsdatum]])</f>
        <v>31</v>
      </c>
    </row>
    <row r="206" spans="1:19" x14ac:dyDescent="0.3">
      <c r="A206" s="15" t="s">
        <v>24</v>
      </c>
      <c r="B206" s="1">
        <v>195728761.14772591</v>
      </c>
      <c r="C206" s="1" t="s">
        <v>42</v>
      </c>
      <c r="D206" s="1">
        <v>9963</v>
      </c>
      <c r="E206" s="1" t="s">
        <v>20</v>
      </c>
      <c r="F206" s="1" t="str">
        <f>VLOOKUP(Tbl_Transaktion[[#This Row],[Ansvar]],Tbl_Ansvar[],2,FALSE)</f>
        <v>Avdelningen Fröet</v>
      </c>
      <c r="G206" s="1" t="str">
        <f>VLOOKUP(Tbl_Transaktion[[#This Row],[Ansvar]],Tbl_Ansvar[],3,FALSE)</f>
        <v>Maria Andersson</v>
      </c>
      <c r="H206" s="1"/>
      <c r="I206" s="1"/>
      <c r="J206" s="1"/>
      <c r="K206" s="1"/>
      <c r="L206" s="1" t="s">
        <v>37</v>
      </c>
      <c r="M206" s="1" t="s">
        <v>19</v>
      </c>
      <c r="N206" s="1">
        <v>39.739646903260926</v>
      </c>
      <c r="O206" s="4">
        <v>2999</v>
      </c>
      <c r="P206" s="16">
        <v>43555</v>
      </c>
      <c r="Q206" s="1">
        <f>YEAR(Tbl_Transaktion[[#This Row],[Bokföringsdatum]])</f>
        <v>2019</v>
      </c>
      <c r="R206" s="28">
        <f>MONTH(Tbl_Transaktion[[#This Row],[Bokföringsdatum]])</f>
        <v>3</v>
      </c>
      <c r="S206" s="28">
        <f>DAY(Tbl_Transaktion[[#This Row],[Bokföringsdatum]])</f>
        <v>31</v>
      </c>
    </row>
    <row r="207" spans="1:19" x14ac:dyDescent="0.3">
      <c r="A207" s="15" t="s">
        <v>24</v>
      </c>
      <c r="B207" s="1">
        <v>89128524.376612544</v>
      </c>
      <c r="C207" s="1" t="s">
        <v>42</v>
      </c>
      <c r="D207" s="1">
        <v>9963</v>
      </c>
      <c r="E207" s="1" t="s">
        <v>20</v>
      </c>
      <c r="F207" s="1" t="str">
        <f>VLOOKUP(Tbl_Transaktion[[#This Row],[Ansvar]],Tbl_Ansvar[],2,FALSE)</f>
        <v>Avdelningen Fröet</v>
      </c>
      <c r="G207" s="1" t="str">
        <f>VLOOKUP(Tbl_Transaktion[[#This Row],[Ansvar]],Tbl_Ansvar[],3,FALSE)</f>
        <v>Maria Andersson</v>
      </c>
      <c r="H207" s="1"/>
      <c r="I207" s="1"/>
      <c r="J207" s="1"/>
      <c r="K207" s="1"/>
      <c r="L207" s="1" t="s">
        <v>37</v>
      </c>
      <c r="M207" s="1" t="s">
        <v>19</v>
      </c>
      <c r="N207" s="1">
        <v>79.734372846773979</v>
      </c>
      <c r="O207" s="4">
        <v>4456</v>
      </c>
      <c r="P207" s="16">
        <v>43555</v>
      </c>
      <c r="Q207" s="1">
        <f>YEAR(Tbl_Transaktion[[#This Row],[Bokföringsdatum]])</f>
        <v>2019</v>
      </c>
      <c r="R207" s="28">
        <f>MONTH(Tbl_Transaktion[[#This Row],[Bokföringsdatum]])</f>
        <v>3</v>
      </c>
      <c r="S207" s="28">
        <f>DAY(Tbl_Transaktion[[#This Row],[Bokföringsdatum]])</f>
        <v>31</v>
      </c>
    </row>
    <row r="208" spans="1:19" x14ac:dyDescent="0.3">
      <c r="A208" s="15" t="s">
        <v>24</v>
      </c>
      <c r="B208" s="1">
        <v>32585405.666608982</v>
      </c>
      <c r="C208" s="1" t="s">
        <v>47</v>
      </c>
      <c r="D208" s="1">
        <v>5888</v>
      </c>
      <c r="E208" s="1" t="s">
        <v>20</v>
      </c>
      <c r="F208" s="1" t="str">
        <f>VLOOKUP(Tbl_Transaktion[[#This Row],[Ansvar]],Tbl_Ansvar[],2,FALSE)</f>
        <v>Avdelningen Fröet</v>
      </c>
      <c r="G208" s="1" t="str">
        <f>VLOOKUP(Tbl_Transaktion[[#This Row],[Ansvar]],Tbl_Ansvar[],3,FALSE)</f>
        <v>Maria Andersson</v>
      </c>
      <c r="H208" s="1"/>
      <c r="I208" s="1"/>
      <c r="J208" s="1"/>
      <c r="K208" s="1" t="s">
        <v>23</v>
      </c>
      <c r="L208" s="1" t="s">
        <v>37</v>
      </c>
      <c r="M208" s="1" t="s">
        <v>19</v>
      </c>
      <c r="N208" s="1">
        <v>246.76990085448077</v>
      </c>
      <c r="O208" s="4">
        <v>55914</v>
      </c>
      <c r="P208" s="16">
        <v>43555</v>
      </c>
      <c r="Q208" s="1">
        <f>YEAR(Tbl_Transaktion[[#This Row],[Bokföringsdatum]])</f>
        <v>2019</v>
      </c>
      <c r="R208" s="28">
        <f>MONTH(Tbl_Transaktion[[#This Row],[Bokföringsdatum]])</f>
        <v>3</v>
      </c>
      <c r="S208" s="28">
        <f>DAY(Tbl_Transaktion[[#This Row],[Bokföringsdatum]])</f>
        <v>31</v>
      </c>
    </row>
    <row r="209" spans="1:19" x14ac:dyDescent="0.3">
      <c r="A209" s="15" t="s">
        <v>24</v>
      </c>
      <c r="B209" s="1">
        <v>227508121.19171169</v>
      </c>
      <c r="C209" s="1" t="s">
        <v>47</v>
      </c>
      <c r="D209" s="1">
        <v>5888</v>
      </c>
      <c r="E209" s="1" t="s">
        <v>20</v>
      </c>
      <c r="F209" s="1" t="str">
        <f>VLOOKUP(Tbl_Transaktion[[#This Row],[Ansvar]],Tbl_Ansvar[],2,FALSE)</f>
        <v>Avdelningen Fröet</v>
      </c>
      <c r="G209" s="1" t="str">
        <f>VLOOKUP(Tbl_Transaktion[[#This Row],[Ansvar]],Tbl_Ansvar[],3,FALSE)</f>
        <v>Maria Andersson</v>
      </c>
      <c r="H209" s="1"/>
      <c r="I209" s="1"/>
      <c r="J209" s="1"/>
      <c r="K209" s="1"/>
      <c r="L209" s="1" t="s">
        <v>37</v>
      </c>
      <c r="M209" s="1" t="s">
        <v>19</v>
      </c>
      <c r="N209" s="1">
        <v>246.80670544817769</v>
      </c>
      <c r="O209" s="4">
        <v>83464</v>
      </c>
      <c r="P209" s="16">
        <v>43555</v>
      </c>
      <c r="Q209" s="1">
        <f>YEAR(Tbl_Transaktion[[#This Row],[Bokföringsdatum]])</f>
        <v>2019</v>
      </c>
      <c r="R209" s="28">
        <f>MONTH(Tbl_Transaktion[[#This Row],[Bokföringsdatum]])</f>
        <v>3</v>
      </c>
      <c r="S209" s="28">
        <f>DAY(Tbl_Transaktion[[#This Row],[Bokföringsdatum]])</f>
        <v>31</v>
      </c>
    </row>
    <row r="210" spans="1:19" x14ac:dyDescent="0.3">
      <c r="A210" s="15" t="s">
        <v>24</v>
      </c>
      <c r="B210" s="1">
        <v>58760389.531791285</v>
      </c>
      <c r="C210" s="1" t="s">
        <v>47</v>
      </c>
      <c r="D210" s="1">
        <v>5888</v>
      </c>
      <c r="E210" s="1" t="s">
        <v>20</v>
      </c>
      <c r="F210" s="1" t="str">
        <f>VLOOKUP(Tbl_Transaktion[[#This Row],[Ansvar]],Tbl_Ansvar[],2,FALSE)</f>
        <v>Avdelningen Fröet</v>
      </c>
      <c r="G210" s="1" t="str">
        <f>VLOOKUP(Tbl_Transaktion[[#This Row],[Ansvar]],Tbl_Ansvar[],3,FALSE)</f>
        <v>Maria Andersson</v>
      </c>
      <c r="H210" s="1"/>
      <c r="I210" s="1"/>
      <c r="J210" s="1"/>
      <c r="K210" s="1"/>
      <c r="L210" s="1" t="s">
        <v>37</v>
      </c>
      <c r="M210" s="1" t="s">
        <v>19</v>
      </c>
      <c r="N210" s="1">
        <v>197.99490918652907</v>
      </c>
      <c r="O210" s="4">
        <v>243182</v>
      </c>
      <c r="P210" s="16">
        <v>43555</v>
      </c>
      <c r="Q210" s="1">
        <f>YEAR(Tbl_Transaktion[[#This Row],[Bokföringsdatum]])</f>
        <v>2019</v>
      </c>
      <c r="R210" s="28">
        <f>MONTH(Tbl_Transaktion[[#This Row],[Bokföringsdatum]])</f>
        <v>3</v>
      </c>
      <c r="S210" s="28">
        <f>DAY(Tbl_Transaktion[[#This Row],[Bokföringsdatum]])</f>
        <v>31</v>
      </c>
    </row>
    <row r="211" spans="1:19" x14ac:dyDescent="0.3">
      <c r="A211" s="15" t="s">
        <v>24</v>
      </c>
      <c r="B211" s="1">
        <v>887044770.46238518</v>
      </c>
      <c r="C211" s="1" t="s">
        <v>47</v>
      </c>
      <c r="D211" s="1">
        <v>5888</v>
      </c>
      <c r="E211" s="1" t="s">
        <v>16</v>
      </c>
      <c r="F211" s="1" t="str">
        <f>VLOOKUP(Tbl_Transaktion[[#This Row],[Ansvar]],Tbl_Ansvar[],2,FALSE)</f>
        <v>Avdelningen Blomman</v>
      </c>
      <c r="G211" s="1" t="str">
        <f>VLOOKUP(Tbl_Transaktion[[#This Row],[Ansvar]],Tbl_Ansvar[],3,FALSE)</f>
        <v>Maria Andersson</v>
      </c>
      <c r="H211" s="1"/>
      <c r="I211" s="1"/>
      <c r="J211" s="1"/>
      <c r="K211" s="1"/>
      <c r="L211" s="1" t="s">
        <v>37</v>
      </c>
      <c r="M211" s="1" t="s">
        <v>28</v>
      </c>
      <c r="N211" s="1">
        <v>148.65980469148604</v>
      </c>
      <c r="O211" s="4">
        <v>558237</v>
      </c>
      <c r="P211" s="16">
        <v>43555</v>
      </c>
      <c r="Q211" s="1">
        <f>YEAR(Tbl_Transaktion[[#This Row],[Bokföringsdatum]])</f>
        <v>2019</v>
      </c>
      <c r="R211" s="28">
        <f>MONTH(Tbl_Transaktion[[#This Row],[Bokföringsdatum]])</f>
        <v>3</v>
      </c>
      <c r="S211" s="28">
        <f>DAY(Tbl_Transaktion[[#This Row],[Bokföringsdatum]])</f>
        <v>31</v>
      </c>
    </row>
    <row r="212" spans="1:19" x14ac:dyDescent="0.3">
      <c r="A212" s="15" t="s">
        <v>24</v>
      </c>
      <c r="B212" s="1">
        <v>1287477298.6138542</v>
      </c>
      <c r="C212" s="1" t="s">
        <v>47</v>
      </c>
      <c r="D212" s="1">
        <v>5888</v>
      </c>
      <c r="E212" s="1" t="s">
        <v>20</v>
      </c>
      <c r="F212" s="1" t="str">
        <f>VLOOKUP(Tbl_Transaktion[[#This Row],[Ansvar]],Tbl_Ansvar[],2,FALSE)</f>
        <v>Avdelningen Fröet</v>
      </c>
      <c r="G212" s="1" t="str">
        <f>VLOOKUP(Tbl_Transaktion[[#This Row],[Ansvar]],Tbl_Ansvar[],3,FALSE)</f>
        <v>Maria Andersson</v>
      </c>
      <c r="H212" s="1"/>
      <c r="I212" s="1"/>
      <c r="J212" s="1"/>
      <c r="K212" s="1"/>
      <c r="L212" s="1" t="s">
        <v>37</v>
      </c>
      <c r="M212" s="1" t="s">
        <v>28</v>
      </c>
      <c r="N212" s="1">
        <v>280.36273286183444</v>
      </c>
      <c r="O212" s="4">
        <v>1944611</v>
      </c>
      <c r="P212" s="16">
        <v>43555</v>
      </c>
      <c r="Q212" s="1">
        <f>YEAR(Tbl_Transaktion[[#This Row],[Bokföringsdatum]])</f>
        <v>2019</v>
      </c>
      <c r="R212" s="28">
        <f>MONTH(Tbl_Transaktion[[#This Row],[Bokföringsdatum]])</f>
        <v>3</v>
      </c>
      <c r="S212" s="28">
        <f>DAY(Tbl_Transaktion[[#This Row],[Bokföringsdatum]])</f>
        <v>31</v>
      </c>
    </row>
    <row r="213" spans="1:19" x14ac:dyDescent="0.3">
      <c r="A213" s="15" t="s">
        <v>24</v>
      </c>
      <c r="B213" s="1">
        <v>1258643578.8825552</v>
      </c>
      <c r="C213" s="1" t="s">
        <v>47</v>
      </c>
      <c r="D213" s="1">
        <v>5888</v>
      </c>
      <c r="E213" s="1" t="s">
        <v>16</v>
      </c>
      <c r="F213" s="1" t="str">
        <f>VLOOKUP(Tbl_Transaktion[[#This Row],[Ansvar]],Tbl_Ansvar[],2,FALSE)</f>
        <v>Avdelningen Blomman</v>
      </c>
      <c r="G213" s="1" t="str">
        <f>VLOOKUP(Tbl_Transaktion[[#This Row],[Ansvar]],Tbl_Ansvar[],3,FALSE)</f>
        <v>Maria Andersson</v>
      </c>
      <c r="H213" s="1"/>
      <c r="I213" s="1"/>
      <c r="J213" s="1"/>
      <c r="K213" s="1"/>
      <c r="L213" s="1" t="s">
        <v>37</v>
      </c>
      <c r="M213" s="1" t="s">
        <v>28</v>
      </c>
      <c r="N213" s="1">
        <v>3345.6490848079584</v>
      </c>
      <c r="O213" s="4">
        <v>19922</v>
      </c>
      <c r="P213" s="16">
        <v>43555</v>
      </c>
      <c r="Q213" s="1">
        <f>YEAR(Tbl_Transaktion[[#This Row],[Bokföringsdatum]])</f>
        <v>2019</v>
      </c>
      <c r="R213" s="28">
        <f>MONTH(Tbl_Transaktion[[#This Row],[Bokföringsdatum]])</f>
        <v>3</v>
      </c>
      <c r="S213" s="28">
        <f>DAY(Tbl_Transaktion[[#This Row],[Bokföringsdatum]])</f>
        <v>31</v>
      </c>
    </row>
    <row r="214" spans="1:19" x14ac:dyDescent="0.3">
      <c r="A214" s="15" t="s">
        <v>24</v>
      </c>
      <c r="B214" s="1">
        <v>351683189.35012758</v>
      </c>
      <c r="C214" s="1" t="s">
        <v>47</v>
      </c>
      <c r="D214" s="1">
        <v>5888</v>
      </c>
      <c r="E214" s="1" t="s">
        <v>20</v>
      </c>
      <c r="F214" s="1" t="str">
        <f>VLOOKUP(Tbl_Transaktion[[#This Row],[Ansvar]],Tbl_Ansvar[],2,FALSE)</f>
        <v>Avdelningen Fröet</v>
      </c>
      <c r="G214" s="1" t="str">
        <f>VLOOKUP(Tbl_Transaktion[[#This Row],[Ansvar]],Tbl_Ansvar[],3,FALSE)</f>
        <v>Maria Andersson</v>
      </c>
      <c r="H214" s="1"/>
      <c r="I214" s="1"/>
      <c r="J214" s="1"/>
      <c r="K214" s="1"/>
      <c r="L214" s="1" t="s">
        <v>30</v>
      </c>
      <c r="M214" s="1" t="s">
        <v>19</v>
      </c>
      <c r="N214" s="1">
        <v>186928.76407491206</v>
      </c>
      <c r="O214" s="4">
        <v>14958858</v>
      </c>
      <c r="P214" s="16">
        <v>43496</v>
      </c>
      <c r="Q214" s="1">
        <f>YEAR(Tbl_Transaktion[[#This Row],[Bokföringsdatum]])</f>
        <v>2019</v>
      </c>
      <c r="R214" s="28">
        <f>MONTH(Tbl_Transaktion[[#This Row],[Bokföringsdatum]])</f>
        <v>1</v>
      </c>
      <c r="S214" s="28">
        <f>DAY(Tbl_Transaktion[[#This Row],[Bokföringsdatum]])</f>
        <v>31</v>
      </c>
    </row>
    <row r="215" spans="1:19" x14ac:dyDescent="0.3">
      <c r="A215" s="15" t="s">
        <v>24</v>
      </c>
      <c r="B215" s="1">
        <v>415181164.84741068</v>
      </c>
      <c r="C215" s="1" t="s">
        <v>47</v>
      </c>
      <c r="D215" s="1">
        <v>5888</v>
      </c>
      <c r="E215" s="1" t="s">
        <v>20</v>
      </c>
      <c r="F215" s="1" t="str">
        <f>VLOOKUP(Tbl_Transaktion[[#This Row],[Ansvar]],Tbl_Ansvar[],2,FALSE)</f>
        <v>Avdelningen Fröet</v>
      </c>
      <c r="G215" s="1" t="str">
        <f>VLOOKUP(Tbl_Transaktion[[#This Row],[Ansvar]],Tbl_Ansvar[],3,FALSE)</f>
        <v>Maria Andersson</v>
      </c>
      <c r="H215" s="1"/>
      <c r="I215" s="1"/>
      <c r="J215" s="1" t="s">
        <v>26</v>
      </c>
      <c r="K215" s="1"/>
      <c r="L215" s="1" t="s">
        <v>37</v>
      </c>
      <c r="M215" s="1" t="s">
        <v>19</v>
      </c>
      <c r="N215" s="1">
        <v>175530.63450436253</v>
      </c>
      <c r="O215" s="4">
        <v>503</v>
      </c>
      <c r="P215" s="16">
        <v>43555</v>
      </c>
      <c r="Q215" s="1">
        <f>YEAR(Tbl_Transaktion[[#This Row],[Bokföringsdatum]])</f>
        <v>2019</v>
      </c>
      <c r="R215" s="28">
        <f>MONTH(Tbl_Transaktion[[#This Row],[Bokföringsdatum]])</f>
        <v>3</v>
      </c>
      <c r="S215" s="28">
        <f>DAY(Tbl_Transaktion[[#This Row],[Bokföringsdatum]])</f>
        <v>31</v>
      </c>
    </row>
    <row r="216" spans="1:19" x14ac:dyDescent="0.3">
      <c r="A216" s="15" t="s">
        <v>24</v>
      </c>
      <c r="B216" s="1">
        <v>640791079.32205725</v>
      </c>
      <c r="C216" s="1" t="s">
        <v>47</v>
      </c>
      <c r="D216" s="1">
        <v>5888</v>
      </c>
      <c r="E216" s="1" t="s">
        <v>20</v>
      </c>
      <c r="F216" s="1" t="str">
        <f>VLOOKUP(Tbl_Transaktion[[#This Row],[Ansvar]],Tbl_Ansvar[],2,FALSE)</f>
        <v>Avdelningen Fröet</v>
      </c>
      <c r="G216" s="1" t="str">
        <f>VLOOKUP(Tbl_Transaktion[[#This Row],[Ansvar]],Tbl_Ansvar[],3,FALSE)</f>
        <v>Maria Andersson</v>
      </c>
      <c r="H216" s="1"/>
      <c r="I216" s="1"/>
      <c r="J216" s="1"/>
      <c r="K216" s="1"/>
      <c r="L216" s="1" t="s">
        <v>37</v>
      </c>
      <c r="M216" s="1" t="s">
        <v>19</v>
      </c>
      <c r="N216" s="1">
        <v>191920.55068054213</v>
      </c>
      <c r="O216" s="4">
        <v>834</v>
      </c>
      <c r="P216" s="16">
        <v>43555</v>
      </c>
      <c r="Q216" s="1">
        <f>YEAR(Tbl_Transaktion[[#This Row],[Bokföringsdatum]])</f>
        <v>2019</v>
      </c>
      <c r="R216" s="28">
        <f>MONTH(Tbl_Transaktion[[#This Row],[Bokföringsdatum]])</f>
        <v>3</v>
      </c>
      <c r="S216" s="28">
        <f>DAY(Tbl_Transaktion[[#This Row],[Bokföringsdatum]])</f>
        <v>31</v>
      </c>
    </row>
    <row r="217" spans="1:19" x14ac:dyDescent="0.3">
      <c r="A217" s="15" t="s">
        <v>24</v>
      </c>
      <c r="B217" s="1">
        <v>910176348.54458404</v>
      </c>
      <c r="C217" s="1" t="s">
        <v>47</v>
      </c>
      <c r="D217" s="1">
        <v>5888</v>
      </c>
      <c r="E217" s="1" t="s">
        <v>20</v>
      </c>
      <c r="F217" s="1" t="str">
        <f>VLOOKUP(Tbl_Transaktion[[#This Row],[Ansvar]],Tbl_Ansvar[],2,FALSE)</f>
        <v>Avdelningen Fröet</v>
      </c>
      <c r="G217" s="1" t="str">
        <f>VLOOKUP(Tbl_Transaktion[[#This Row],[Ansvar]],Tbl_Ansvar[],3,FALSE)</f>
        <v>Maria Andersson</v>
      </c>
      <c r="H217" s="1"/>
      <c r="I217" s="1"/>
      <c r="J217" s="1"/>
      <c r="K217" s="1"/>
      <c r="L217" s="1" t="s">
        <v>37</v>
      </c>
      <c r="M217" s="1" t="s">
        <v>28</v>
      </c>
      <c r="N217" s="1">
        <v>91487.905133101929</v>
      </c>
      <c r="O217" s="4">
        <v>112</v>
      </c>
      <c r="P217" s="16">
        <v>43555</v>
      </c>
      <c r="Q217" s="1">
        <f>YEAR(Tbl_Transaktion[[#This Row],[Bokföringsdatum]])</f>
        <v>2019</v>
      </c>
      <c r="R217" s="28">
        <f>MONTH(Tbl_Transaktion[[#This Row],[Bokföringsdatum]])</f>
        <v>3</v>
      </c>
      <c r="S217" s="28">
        <f>DAY(Tbl_Transaktion[[#This Row],[Bokföringsdatum]])</f>
        <v>31</v>
      </c>
    </row>
    <row r="218" spans="1:19" x14ac:dyDescent="0.3">
      <c r="A218" s="15" t="s">
        <v>24</v>
      </c>
      <c r="B218" s="1">
        <v>481867916.36989784</v>
      </c>
      <c r="C218" s="1" t="s">
        <v>47</v>
      </c>
      <c r="D218" s="1">
        <v>5888</v>
      </c>
      <c r="E218" s="1" t="s">
        <v>39</v>
      </c>
      <c r="F218" s="1" t="str">
        <f>VLOOKUP(Tbl_Transaktion[[#This Row],[Ansvar]],Tbl_Ansvar[],2,FALSE)</f>
        <v>Avdelningen Solstrålen</v>
      </c>
      <c r="G218" s="1" t="str">
        <f>VLOOKUP(Tbl_Transaktion[[#This Row],[Ansvar]],Tbl_Ansvar[],3,FALSE)</f>
        <v>Maria Andersson</v>
      </c>
      <c r="H218" s="1"/>
      <c r="I218" s="1"/>
      <c r="J218" s="1"/>
      <c r="K218" s="1"/>
      <c r="L218" s="1" t="s">
        <v>37</v>
      </c>
      <c r="M218" s="1" t="s">
        <v>19</v>
      </c>
      <c r="N218" s="1">
        <v>114.83650704973677</v>
      </c>
      <c r="O218" s="4">
        <v>2380</v>
      </c>
      <c r="P218" s="16">
        <v>43555</v>
      </c>
      <c r="Q218" s="1">
        <f>YEAR(Tbl_Transaktion[[#This Row],[Bokföringsdatum]])</f>
        <v>2019</v>
      </c>
      <c r="R218" s="28">
        <f>MONTH(Tbl_Transaktion[[#This Row],[Bokföringsdatum]])</f>
        <v>3</v>
      </c>
      <c r="S218" s="28">
        <f>DAY(Tbl_Transaktion[[#This Row],[Bokföringsdatum]])</f>
        <v>31</v>
      </c>
    </row>
    <row r="219" spans="1:19" x14ac:dyDescent="0.3">
      <c r="A219" s="15" t="s">
        <v>24</v>
      </c>
      <c r="B219" s="1">
        <v>481867916.36989784</v>
      </c>
      <c r="C219" s="1" t="s">
        <v>47</v>
      </c>
      <c r="D219" s="1">
        <v>5888</v>
      </c>
      <c r="E219" s="1" t="s">
        <v>39</v>
      </c>
      <c r="F219" s="1" t="str">
        <f>VLOOKUP(Tbl_Transaktion[[#This Row],[Ansvar]],Tbl_Ansvar[],2,FALSE)</f>
        <v>Avdelningen Solstrålen</v>
      </c>
      <c r="G219" s="1" t="str">
        <f>VLOOKUP(Tbl_Transaktion[[#This Row],[Ansvar]],Tbl_Ansvar[],3,FALSE)</f>
        <v>Maria Andersson</v>
      </c>
      <c r="H219" s="1"/>
      <c r="I219" s="1"/>
      <c r="J219" s="1"/>
      <c r="K219" s="1"/>
      <c r="L219" s="1" t="s">
        <v>37</v>
      </c>
      <c r="M219" s="1" t="s">
        <v>19</v>
      </c>
      <c r="N219" s="1">
        <v>171.62202443129789</v>
      </c>
      <c r="O219" s="4">
        <v>3391</v>
      </c>
      <c r="P219" s="16">
        <v>43555</v>
      </c>
      <c r="Q219" s="1">
        <f>YEAR(Tbl_Transaktion[[#This Row],[Bokföringsdatum]])</f>
        <v>2019</v>
      </c>
      <c r="R219" s="28">
        <f>MONTH(Tbl_Transaktion[[#This Row],[Bokföringsdatum]])</f>
        <v>3</v>
      </c>
      <c r="S219" s="28">
        <f>DAY(Tbl_Transaktion[[#This Row],[Bokföringsdatum]])</f>
        <v>31</v>
      </c>
    </row>
    <row r="220" spans="1:19" x14ac:dyDescent="0.3">
      <c r="A220" s="15" t="s">
        <v>24</v>
      </c>
      <c r="B220" s="1">
        <v>227508121.19171169</v>
      </c>
      <c r="C220" s="1" t="s">
        <v>47</v>
      </c>
      <c r="D220" s="1">
        <v>5888</v>
      </c>
      <c r="E220" s="1" t="s">
        <v>20</v>
      </c>
      <c r="F220" s="1" t="str">
        <f>VLOOKUP(Tbl_Transaktion[[#This Row],[Ansvar]],Tbl_Ansvar[],2,FALSE)</f>
        <v>Avdelningen Fröet</v>
      </c>
      <c r="G220" s="1" t="str">
        <f>VLOOKUP(Tbl_Transaktion[[#This Row],[Ansvar]],Tbl_Ansvar[],3,FALSE)</f>
        <v>Maria Andersson</v>
      </c>
      <c r="H220" s="1"/>
      <c r="I220" s="1"/>
      <c r="J220" s="1"/>
      <c r="K220" s="1"/>
      <c r="L220" s="1" t="s">
        <v>37</v>
      </c>
      <c r="M220" s="1" t="s">
        <v>19</v>
      </c>
      <c r="N220" s="1">
        <v>227.14305007604364</v>
      </c>
      <c r="O220" s="4">
        <v>134747</v>
      </c>
      <c r="P220" s="16">
        <v>43555</v>
      </c>
      <c r="Q220" s="1">
        <f>YEAR(Tbl_Transaktion[[#This Row],[Bokföringsdatum]])</f>
        <v>2019</v>
      </c>
      <c r="R220" s="28">
        <f>MONTH(Tbl_Transaktion[[#This Row],[Bokföringsdatum]])</f>
        <v>3</v>
      </c>
      <c r="S220" s="28">
        <f>DAY(Tbl_Transaktion[[#This Row],[Bokföringsdatum]])</f>
        <v>31</v>
      </c>
    </row>
    <row r="221" spans="1:19" x14ac:dyDescent="0.3">
      <c r="A221" s="15" t="s">
        <v>24</v>
      </c>
      <c r="B221" s="1">
        <v>227508121.19171169</v>
      </c>
      <c r="C221" s="1" t="s">
        <v>47</v>
      </c>
      <c r="D221" s="1">
        <v>5888</v>
      </c>
      <c r="E221" s="1" t="s">
        <v>20</v>
      </c>
      <c r="F221" s="1" t="str">
        <f>VLOOKUP(Tbl_Transaktion[[#This Row],[Ansvar]],Tbl_Ansvar[],2,FALSE)</f>
        <v>Avdelningen Fröet</v>
      </c>
      <c r="G221" s="1" t="str">
        <f>VLOOKUP(Tbl_Transaktion[[#This Row],[Ansvar]],Tbl_Ansvar[],3,FALSE)</f>
        <v>Maria Andersson</v>
      </c>
      <c r="H221" s="1"/>
      <c r="I221" s="1"/>
      <c r="J221" s="1"/>
      <c r="K221" s="1"/>
      <c r="L221" s="1" t="s">
        <v>37</v>
      </c>
      <c r="M221" s="1" t="s">
        <v>19</v>
      </c>
      <c r="N221" s="1">
        <v>193.29447547610832</v>
      </c>
      <c r="O221" s="4">
        <v>248465</v>
      </c>
      <c r="P221" s="16">
        <v>43555</v>
      </c>
      <c r="Q221" s="1">
        <f>YEAR(Tbl_Transaktion[[#This Row],[Bokföringsdatum]])</f>
        <v>2019</v>
      </c>
      <c r="R221" s="28">
        <f>MONTH(Tbl_Transaktion[[#This Row],[Bokföringsdatum]])</f>
        <v>3</v>
      </c>
      <c r="S221" s="28">
        <f>DAY(Tbl_Transaktion[[#This Row],[Bokföringsdatum]])</f>
        <v>31</v>
      </c>
    </row>
    <row r="222" spans="1:19" x14ac:dyDescent="0.3">
      <c r="A222" s="15" t="s">
        <v>24</v>
      </c>
      <c r="B222" s="1">
        <v>32585405.666608982</v>
      </c>
      <c r="C222" s="1" t="s">
        <v>47</v>
      </c>
      <c r="D222" s="1">
        <v>5888</v>
      </c>
      <c r="E222" s="1" t="s">
        <v>20</v>
      </c>
      <c r="F222" s="1" t="str">
        <f>VLOOKUP(Tbl_Transaktion[[#This Row],[Ansvar]],Tbl_Ansvar[],2,FALSE)</f>
        <v>Avdelningen Fröet</v>
      </c>
      <c r="G222" s="1" t="str">
        <f>VLOOKUP(Tbl_Transaktion[[#This Row],[Ansvar]],Tbl_Ansvar[],3,FALSE)</f>
        <v>Maria Andersson</v>
      </c>
      <c r="H222" s="1"/>
      <c r="I222" s="1"/>
      <c r="J222" s="1"/>
      <c r="K222" s="1" t="s">
        <v>23</v>
      </c>
      <c r="L222" s="1" t="s">
        <v>37</v>
      </c>
      <c r="M222" s="1" t="s">
        <v>19</v>
      </c>
      <c r="N222" s="1">
        <v>193.47125069983102</v>
      </c>
      <c r="O222" s="4">
        <v>287553</v>
      </c>
      <c r="P222" s="16">
        <v>43555</v>
      </c>
      <c r="Q222" s="1">
        <f>YEAR(Tbl_Transaktion[[#This Row],[Bokföringsdatum]])</f>
        <v>2019</v>
      </c>
      <c r="R222" s="28">
        <f>MONTH(Tbl_Transaktion[[#This Row],[Bokföringsdatum]])</f>
        <v>3</v>
      </c>
      <c r="S222" s="28">
        <f>DAY(Tbl_Transaktion[[#This Row],[Bokföringsdatum]])</f>
        <v>31</v>
      </c>
    </row>
    <row r="223" spans="1:19" x14ac:dyDescent="0.3">
      <c r="A223" s="15" t="s">
        <v>24</v>
      </c>
      <c r="B223" s="1">
        <v>32585405.666608982</v>
      </c>
      <c r="C223" s="1" t="s">
        <v>47</v>
      </c>
      <c r="D223" s="1">
        <v>5888</v>
      </c>
      <c r="E223" s="1" t="s">
        <v>20</v>
      </c>
      <c r="F223" s="1" t="str">
        <f>VLOOKUP(Tbl_Transaktion[[#This Row],[Ansvar]],Tbl_Ansvar[],2,FALSE)</f>
        <v>Avdelningen Fröet</v>
      </c>
      <c r="G223" s="1" t="str">
        <f>VLOOKUP(Tbl_Transaktion[[#This Row],[Ansvar]],Tbl_Ansvar[],3,FALSE)</f>
        <v>Maria Andersson</v>
      </c>
      <c r="H223" s="1"/>
      <c r="I223" s="1"/>
      <c r="J223" s="1"/>
      <c r="K223" s="1" t="s">
        <v>23</v>
      </c>
      <c r="L223" s="1" t="s">
        <v>37</v>
      </c>
      <c r="M223" s="1" t="s">
        <v>19</v>
      </c>
      <c r="N223" s="1">
        <v>227.66317036692038</v>
      </c>
      <c r="O223" s="4">
        <v>293276</v>
      </c>
      <c r="P223" s="16">
        <v>43555</v>
      </c>
      <c r="Q223" s="1">
        <f>YEAR(Tbl_Transaktion[[#This Row],[Bokföringsdatum]])</f>
        <v>2019</v>
      </c>
      <c r="R223" s="28">
        <f>MONTH(Tbl_Transaktion[[#This Row],[Bokföringsdatum]])</f>
        <v>3</v>
      </c>
      <c r="S223" s="28">
        <f>DAY(Tbl_Transaktion[[#This Row],[Bokföringsdatum]])</f>
        <v>31</v>
      </c>
    </row>
    <row r="224" spans="1:19" x14ac:dyDescent="0.3">
      <c r="A224" s="15" t="s">
        <v>24</v>
      </c>
      <c r="B224" s="1">
        <v>179262568.97416005</v>
      </c>
      <c r="C224" s="1" t="s">
        <v>47</v>
      </c>
      <c r="D224" s="1">
        <v>5888</v>
      </c>
      <c r="E224" s="1" t="s">
        <v>20</v>
      </c>
      <c r="F224" s="1" t="str">
        <f>VLOOKUP(Tbl_Transaktion[[#This Row],[Ansvar]],Tbl_Ansvar[],2,FALSE)</f>
        <v>Avdelningen Fröet</v>
      </c>
      <c r="G224" s="1" t="str">
        <f>VLOOKUP(Tbl_Transaktion[[#This Row],[Ansvar]],Tbl_Ansvar[],3,FALSE)</f>
        <v>Maria Andersson</v>
      </c>
      <c r="H224" s="1"/>
      <c r="I224" s="1"/>
      <c r="J224" s="1"/>
      <c r="K224" s="1"/>
      <c r="L224" s="1" t="s">
        <v>37</v>
      </c>
      <c r="M224" s="1" t="s">
        <v>19</v>
      </c>
      <c r="N224" s="1">
        <v>628.89892291559102</v>
      </c>
      <c r="O224" s="4">
        <v>466417</v>
      </c>
      <c r="P224" s="16">
        <v>43555</v>
      </c>
      <c r="Q224" s="1">
        <f>YEAR(Tbl_Transaktion[[#This Row],[Bokföringsdatum]])</f>
        <v>2019</v>
      </c>
      <c r="R224" s="28">
        <f>MONTH(Tbl_Transaktion[[#This Row],[Bokföringsdatum]])</f>
        <v>3</v>
      </c>
      <c r="S224" s="28">
        <f>DAY(Tbl_Transaktion[[#This Row],[Bokföringsdatum]])</f>
        <v>31</v>
      </c>
    </row>
    <row r="225" spans="1:19" x14ac:dyDescent="0.3">
      <c r="A225" s="15" t="s">
        <v>59</v>
      </c>
      <c r="B225" s="1">
        <v>2318982.7801439548</v>
      </c>
      <c r="C225" s="1" t="s">
        <v>63</v>
      </c>
      <c r="D225" s="1">
        <v>8890</v>
      </c>
      <c r="E225" s="1" t="s">
        <v>20</v>
      </c>
      <c r="F225" s="1" t="str">
        <f>VLOOKUP(Tbl_Transaktion[[#This Row],[Ansvar]],Tbl_Ansvar[],2,FALSE)</f>
        <v>Avdelningen Fröet</v>
      </c>
      <c r="G225" s="1" t="str">
        <f>VLOOKUP(Tbl_Transaktion[[#This Row],[Ansvar]],Tbl_Ansvar[],3,FALSE)</f>
        <v>Maria Andersson</v>
      </c>
      <c r="H225" s="1"/>
      <c r="I225" s="1"/>
      <c r="J225" s="1" t="s">
        <v>26</v>
      </c>
      <c r="K225" s="1"/>
      <c r="L225" s="1" t="s">
        <v>37</v>
      </c>
      <c r="M225" s="1" t="s">
        <v>19</v>
      </c>
      <c r="N225" s="1">
        <v>36189.951945730543</v>
      </c>
      <c r="O225" s="4"/>
      <c r="P225" s="16">
        <v>43555</v>
      </c>
      <c r="Q225" s="1">
        <f>YEAR(Tbl_Transaktion[[#This Row],[Bokföringsdatum]])</f>
        <v>2019</v>
      </c>
      <c r="R225" s="28">
        <f>MONTH(Tbl_Transaktion[[#This Row],[Bokföringsdatum]])</f>
        <v>3</v>
      </c>
      <c r="S225" s="28">
        <f>DAY(Tbl_Transaktion[[#This Row],[Bokföringsdatum]])</f>
        <v>31</v>
      </c>
    </row>
    <row r="226" spans="1:19" x14ac:dyDescent="0.3">
      <c r="A226" s="15" t="s">
        <v>59</v>
      </c>
      <c r="B226" s="1">
        <v>2318982.7801439548</v>
      </c>
      <c r="C226" s="1" t="s">
        <v>63</v>
      </c>
      <c r="D226" s="1">
        <v>8890</v>
      </c>
      <c r="E226" s="1" t="s">
        <v>16</v>
      </c>
      <c r="F226" s="1" t="str">
        <f>VLOOKUP(Tbl_Transaktion[[#This Row],[Ansvar]],Tbl_Ansvar[],2,FALSE)</f>
        <v>Avdelningen Blomman</v>
      </c>
      <c r="G226" s="1" t="str">
        <f>VLOOKUP(Tbl_Transaktion[[#This Row],[Ansvar]],Tbl_Ansvar[],3,FALSE)</f>
        <v>Maria Andersson</v>
      </c>
      <c r="H226" s="1"/>
      <c r="I226" s="1"/>
      <c r="J226" s="1" t="s">
        <v>26</v>
      </c>
      <c r="K226" s="1"/>
      <c r="L226" s="1" t="s">
        <v>37</v>
      </c>
      <c r="M226" s="1" t="s">
        <v>19</v>
      </c>
      <c r="N226" s="1">
        <v>46288.243724917593</v>
      </c>
      <c r="O226" s="4"/>
      <c r="P226" s="16">
        <v>43555</v>
      </c>
      <c r="Q226" s="1">
        <f>YEAR(Tbl_Transaktion[[#This Row],[Bokföringsdatum]])</f>
        <v>2019</v>
      </c>
      <c r="R226" s="28">
        <f>MONTH(Tbl_Transaktion[[#This Row],[Bokföringsdatum]])</f>
        <v>3</v>
      </c>
      <c r="S226" s="28">
        <f>DAY(Tbl_Transaktion[[#This Row],[Bokföringsdatum]])</f>
        <v>31</v>
      </c>
    </row>
    <row r="227" spans="1:19" x14ac:dyDescent="0.3">
      <c r="A227" s="15" t="s">
        <v>59</v>
      </c>
      <c r="B227" s="1">
        <v>2318982.7801439548</v>
      </c>
      <c r="C227" s="1" t="s">
        <v>63</v>
      </c>
      <c r="D227" s="1">
        <v>8890</v>
      </c>
      <c r="E227" s="1" t="s">
        <v>16</v>
      </c>
      <c r="F227" s="1" t="str">
        <f>VLOOKUP(Tbl_Transaktion[[#This Row],[Ansvar]],Tbl_Ansvar[],2,FALSE)</f>
        <v>Avdelningen Blomman</v>
      </c>
      <c r="G227" s="1" t="str">
        <f>VLOOKUP(Tbl_Transaktion[[#This Row],[Ansvar]],Tbl_Ansvar[],3,FALSE)</f>
        <v>Maria Andersson</v>
      </c>
      <c r="H227" s="1"/>
      <c r="I227" s="1"/>
      <c r="J227" s="1" t="s">
        <v>26</v>
      </c>
      <c r="K227" s="1"/>
      <c r="L227" s="1" t="s">
        <v>37</v>
      </c>
      <c r="M227" s="1" t="s">
        <v>19</v>
      </c>
      <c r="N227" s="1">
        <v>15094.705212236287</v>
      </c>
      <c r="O227" s="4"/>
      <c r="P227" s="16">
        <v>43555</v>
      </c>
      <c r="Q227" s="1">
        <f>YEAR(Tbl_Transaktion[[#This Row],[Bokföringsdatum]])</f>
        <v>2019</v>
      </c>
      <c r="R227" s="28">
        <f>MONTH(Tbl_Transaktion[[#This Row],[Bokföringsdatum]])</f>
        <v>3</v>
      </c>
      <c r="S227" s="28">
        <f>DAY(Tbl_Transaktion[[#This Row],[Bokföringsdatum]])</f>
        <v>31</v>
      </c>
    </row>
    <row r="228" spans="1:19" x14ac:dyDescent="0.3">
      <c r="A228" s="15" t="s">
        <v>24</v>
      </c>
      <c r="B228" s="1">
        <v>381220751.72140127</v>
      </c>
      <c r="C228" s="1" t="s">
        <v>48</v>
      </c>
      <c r="D228" s="1">
        <v>8890</v>
      </c>
      <c r="E228" s="1" t="s">
        <v>20</v>
      </c>
      <c r="F228" s="1" t="str">
        <f>VLOOKUP(Tbl_Transaktion[[#This Row],[Ansvar]],Tbl_Ansvar[],2,FALSE)</f>
        <v>Avdelningen Fröet</v>
      </c>
      <c r="G228" s="1" t="str">
        <f>VLOOKUP(Tbl_Transaktion[[#This Row],[Ansvar]],Tbl_Ansvar[],3,FALSE)</f>
        <v>Maria Andersson</v>
      </c>
      <c r="H228" s="1"/>
      <c r="I228" s="1"/>
      <c r="J228" s="1" t="s">
        <v>53</v>
      </c>
      <c r="K228" s="1"/>
      <c r="L228" s="1" t="s">
        <v>37</v>
      </c>
      <c r="M228" s="1" t="s">
        <v>19</v>
      </c>
      <c r="N228" s="1">
        <v>3844.0921817764415</v>
      </c>
      <c r="O228" s="4">
        <v>1000</v>
      </c>
      <c r="P228" s="16">
        <v>43555</v>
      </c>
      <c r="Q228" s="1">
        <f>YEAR(Tbl_Transaktion[[#This Row],[Bokföringsdatum]])</f>
        <v>2019</v>
      </c>
      <c r="R228" s="28">
        <f>MONTH(Tbl_Transaktion[[#This Row],[Bokföringsdatum]])</f>
        <v>3</v>
      </c>
      <c r="S228" s="28">
        <f>DAY(Tbl_Transaktion[[#This Row],[Bokföringsdatum]])</f>
        <v>31</v>
      </c>
    </row>
    <row r="229" spans="1:19" x14ac:dyDescent="0.3">
      <c r="A229" s="15" t="s">
        <v>24</v>
      </c>
      <c r="B229" s="1">
        <v>668733470.27534974</v>
      </c>
      <c r="C229" s="1" t="s">
        <v>48</v>
      </c>
      <c r="D229" s="1">
        <v>8890</v>
      </c>
      <c r="E229" s="1" t="s">
        <v>20</v>
      </c>
      <c r="F229" s="1" t="str">
        <f>VLOOKUP(Tbl_Transaktion[[#This Row],[Ansvar]],Tbl_Ansvar[],2,FALSE)</f>
        <v>Avdelningen Fröet</v>
      </c>
      <c r="G229" s="1" t="str">
        <f>VLOOKUP(Tbl_Transaktion[[#This Row],[Ansvar]],Tbl_Ansvar[],3,FALSE)</f>
        <v>Maria Andersson</v>
      </c>
      <c r="H229" s="1"/>
      <c r="I229" s="1"/>
      <c r="J229" s="1" t="s">
        <v>53</v>
      </c>
      <c r="K229" s="1"/>
      <c r="L229" s="1" t="s">
        <v>37</v>
      </c>
      <c r="M229" s="1" t="s">
        <v>19</v>
      </c>
      <c r="N229" s="1">
        <v>46289.130110178245</v>
      </c>
      <c r="O229" s="4">
        <v>990711</v>
      </c>
      <c r="P229" s="16">
        <v>43555</v>
      </c>
      <c r="Q229" s="1">
        <f>YEAR(Tbl_Transaktion[[#This Row],[Bokföringsdatum]])</f>
        <v>2019</v>
      </c>
      <c r="R229" s="28">
        <f>MONTH(Tbl_Transaktion[[#This Row],[Bokföringsdatum]])</f>
        <v>3</v>
      </c>
      <c r="S229" s="28">
        <f>DAY(Tbl_Transaktion[[#This Row],[Bokföringsdatum]])</f>
        <v>31</v>
      </c>
    </row>
    <row r="230" spans="1:19" x14ac:dyDescent="0.3">
      <c r="A230" s="15" t="s">
        <v>34</v>
      </c>
      <c r="B230" s="1">
        <v>3517348.2422150136</v>
      </c>
      <c r="C230" s="1" t="s">
        <v>35</v>
      </c>
      <c r="D230" s="1">
        <v>8890</v>
      </c>
      <c r="E230" s="1" t="s">
        <v>20</v>
      </c>
      <c r="F230" s="1" t="str">
        <f>VLOOKUP(Tbl_Transaktion[[#This Row],[Ansvar]],Tbl_Ansvar[],2,FALSE)</f>
        <v>Avdelningen Fröet</v>
      </c>
      <c r="G230" s="1" t="str">
        <f>VLOOKUP(Tbl_Transaktion[[#This Row],[Ansvar]],Tbl_Ansvar[],3,FALSE)</f>
        <v>Maria Andersson</v>
      </c>
      <c r="H230" s="1"/>
      <c r="I230" s="1"/>
      <c r="J230" s="1" t="s">
        <v>26</v>
      </c>
      <c r="K230" s="1"/>
      <c r="L230" s="1" t="s">
        <v>64</v>
      </c>
      <c r="M230" s="1" t="s">
        <v>19</v>
      </c>
      <c r="N230" s="1">
        <v>977.34721065912856</v>
      </c>
      <c r="O230" s="4"/>
      <c r="P230" s="16">
        <v>43555</v>
      </c>
      <c r="Q230" s="1">
        <f>YEAR(Tbl_Transaktion[[#This Row],[Bokföringsdatum]])</f>
        <v>2019</v>
      </c>
      <c r="R230" s="28">
        <f>MONTH(Tbl_Transaktion[[#This Row],[Bokföringsdatum]])</f>
        <v>3</v>
      </c>
      <c r="S230" s="28">
        <f>DAY(Tbl_Transaktion[[#This Row],[Bokföringsdatum]])</f>
        <v>31</v>
      </c>
    </row>
    <row r="231" spans="1:19" x14ac:dyDescent="0.3">
      <c r="A231" s="15" t="s">
        <v>59</v>
      </c>
      <c r="B231" s="1">
        <v>3770773.8570721992</v>
      </c>
      <c r="C231" s="1" t="s">
        <v>65</v>
      </c>
      <c r="D231" s="1">
        <v>8890</v>
      </c>
      <c r="E231" s="1" t="s">
        <v>20</v>
      </c>
      <c r="F231" s="1" t="str">
        <f>VLOOKUP(Tbl_Transaktion[[#This Row],[Ansvar]],Tbl_Ansvar[],2,FALSE)</f>
        <v>Avdelningen Fröet</v>
      </c>
      <c r="G231" s="1" t="str">
        <f>VLOOKUP(Tbl_Transaktion[[#This Row],[Ansvar]],Tbl_Ansvar[],3,FALSE)</f>
        <v>Maria Andersson</v>
      </c>
      <c r="H231" s="1"/>
      <c r="I231" s="1"/>
      <c r="J231" s="1" t="s">
        <v>26</v>
      </c>
      <c r="K231" s="1"/>
      <c r="L231" s="1" t="s">
        <v>37</v>
      </c>
      <c r="M231" s="1" t="s">
        <v>19</v>
      </c>
      <c r="N231" s="1">
        <v>-46101.549458005444</v>
      </c>
      <c r="O231" s="4"/>
      <c r="P231" s="16">
        <v>43555</v>
      </c>
      <c r="Q231" s="1">
        <f>YEAR(Tbl_Transaktion[[#This Row],[Bokföringsdatum]])</f>
        <v>2019</v>
      </c>
      <c r="R231" s="28">
        <f>MONTH(Tbl_Transaktion[[#This Row],[Bokföringsdatum]])</f>
        <v>3</v>
      </c>
      <c r="S231" s="28">
        <f>DAY(Tbl_Transaktion[[#This Row],[Bokföringsdatum]])</f>
        <v>31</v>
      </c>
    </row>
    <row r="232" spans="1:19" x14ac:dyDescent="0.3">
      <c r="A232" s="15" t="s">
        <v>59</v>
      </c>
      <c r="B232" s="1">
        <v>3770773.8570721992</v>
      </c>
      <c r="C232" s="1" t="s">
        <v>65</v>
      </c>
      <c r="D232" s="1">
        <v>8890</v>
      </c>
      <c r="E232" s="1" t="s">
        <v>20</v>
      </c>
      <c r="F232" s="1" t="str">
        <f>VLOOKUP(Tbl_Transaktion[[#This Row],[Ansvar]],Tbl_Ansvar[],2,FALSE)</f>
        <v>Avdelningen Fröet</v>
      </c>
      <c r="G232" s="1" t="str">
        <f>VLOOKUP(Tbl_Transaktion[[#This Row],[Ansvar]],Tbl_Ansvar[],3,FALSE)</f>
        <v>Maria Andersson</v>
      </c>
      <c r="H232" s="1"/>
      <c r="I232" s="1"/>
      <c r="J232" s="1" t="s">
        <v>26</v>
      </c>
      <c r="K232" s="1"/>
      <c r="L232" s="1" t="s">
        <v>37</v>
      </c>
      <c r="M232" s="1" t="s">
        <v>19</v>
      </c>
      <c r="N232" s="1">
        <v>-36188.551132489403</v>
      </c>
      <c r="O232" s="4"/>
      <c r="P232" s="16">
        <v>43555</v>
      </c>
      <c r="Q232" s="1">
        <f>YEAR(Tbl_Transaktion[[#This Row],[Bokföringsdatum]])</f>
        <v>2019</v>
      </c>
      <c r="R232" s="28">
        <f>MONTH(Tbl_Transaktion[[#This Row],[Bokföringsdatum]])</f>
        <v>3</v>
      </c>
      <c r="S232" s="28">
        <f>DAY(Tbl_Transaktion[[#This Row],[Bokföringsdatum]])</f>
        <v>31</v>
      </c>
    </row>
    <row r="233" spans="1:19" x14ac:dyDescent="0.3">
      <c r="A233" s="15" t="s">
        <v>59</v>
      </c>
      <c r="B233" s="1">
        <v>3770773.8570721992</v>
      </c>
      <c r="C233" s="1" t="s">
        <v>60</v>
      </c>
      <c r="D233" s="1">
        <v>8890</v>
      </c>
      <c r="E233" s="1" t="s">
        <v>20</v>
      </c>
      <c r="F233" s="1" t="str">
        <f>VLOOKUP(Tbl_Transaktion[[#This Row],[Ansvar]],Tbl_Ansvar[],2,FALSE)</f>
        <v>Avdelningen Fröet</v>
      </c>
      <c r="G233" s="1" t="str">
        <f>VLOOKUP(Tbl_Transaktion[[#This Row],[Ansvar]],Tbl_Ansvar[],3,FALSE)</f>
        <v>Maria Andersson</v>
      </c>
      <c r="H233" s="1"/>
      <c r="I233" s="1"/>
      <c r="J233" s="1" t="s">
        <v>26</v>
      </c>
      <c r="K233" s="1"/>
      <c r="L233" s="1" t="s">
        <v>37</v>
      </c>
      <c r="M233" s="1" t="s">
        <v>19</v>
      </c>
      <c r="N233" s="1">
        <v>-26975.530890188642</v>
      </c>
      <c r="O233" s="4"/>
      <c r="P233" s="16">
        <v>43555</v>
      </c>
      <c r="Q233" s="1">
        <f>YEAR(Tbl_Transaktion[[#This Row],[Bokföringsdatum]])</f>
        <v>2019</v>
      </c>
      <c r="R233" s="28">
        <f>MONTH(Tbl_Transaktion[[#This Row],[Bokföringsdatum]])</f>
        <v>3</v>
      </c>
      <c r="S233" s="28">
        <f>DAY(Tbl_Transaktion[[#This Row],[Bokföringsdatum]])</f>
        <v>31</v>
      </c>
    </row>
    <row r="234" spans="1:19" x14ac:dyDescent="0.3">
      <c r="A234" s="15" t="s">
        <v>24</v>
      </c>
      <c r="B234" s="1">
        <v>350651700.02863538</v>
      </c>
      <c r="C234" s="1" t="s">
        <v>48</v>
      </c>
      <c r="D234" s="1">
        <v>6666</v>
      </c>
      <c r="E234" s="1" t="s">
        <v>20</v>
      </c>
      <c r="F234" s="1" t="str">
        <f>VLOOKUP(Tbl_Transaktion[[#This Row],[Ansvar]],Tbl_Ansvar[],2,FALSE)</f>
        <v>Avdelningen Fröet</v>
      </c>
      <c r="G234" s="1" t="str">
        <f>VLOOKUP(Tbl_Transaktion[[#This Row],[Ansvar]],Tbl_Ansvar[],3,FALSE)</f>
        <v>Maria Andersson</v>
      </c>
      <c r="H234" s="1"/>
      <c r="I234" s="1"/>
      <c r="J234" s="1"/>
      <c r="K234" s="1"/>
      <c r="L234" s="1" t="s">
        <v>37</v>
      </c>
      <c r="M234" s="1" t="s">
        <v>19</v>
      </c>
      <c r="N234" s="1">
        <v>1814.0901811351787</v>
      </c>
      <c r="O234" s="4"/>
      <c r="P234" s="16">
        <v>43555</v>
      </c>
      <c r="Q234" s="1">
        <f>YEAR(Tbl_Transaktion[[#This Row],[Bokföringsdatum]])</f>
        <v>2019</v>
      </c>
      <c r="R234" s="28">
        <f>MONTH(Tbl_Transaktion[[#This Row],[Bokföringsdatum]])</f>
        <v>3</v>
      </c>
      <c r="S234" s="28">
        <f>DAY(Tbl_Transaktion[[#This Row],[Bokföringsdatum]])</f>
        <v>31</v>
      </c>
    </row>
    <row r="235" spans="1:19" x14ac:dyDescent="0.3">
      <c r="A235" s="15" t="s">
        <v>56</v>
      </c>
      <c r="B235" s="1">
        <v>4710200.6610626373</v>
      </c>
      <c r="C235" s="1" t="s">
        <v>57</v>
      </c>
      <c r="D235" s="1">
        <v>6666</v>
      </c>
      <c r="E235" s="1" t="s">
        <v>16</v>
      </c>
      <c r="F235" s="1" t="str">
        <f>VLOOKUP(Tbl_Transaktion[[#This Row],[Ansvar]],Tbl_Ansvar[],2,FALSE)</f>
        <v>Avdelningen Blomman</v>
      </c>
      <c r="G235" s="1" t="str">
        <f>VLOOKUP(Tbl_Transaktion[[#This Row],[Ansvar]],Tbl_Ansvar[],3,FALSE)</f>
        <v>Maria Andersson</v>
      </c>
      <c r="H235" s="1"/>
      <c r="I235" s="1"/>
      <c r="J235" s="1"/>
      <c r="K235" s="1"/>
      <c r="L235" s="1" t="s">
        <v>37</v>
      </c>
      <c r="M235" s="1" t="s">
        <v>19</v>
      </c>
      <c r="N235" s="1">
        <v>1500.9103463445019</v>
      </c>
      <c r="O235" s="4"/>
      <c r="P235" s="16">
        <v>43555</v>
      </c>
      <c r="Q235" s="1">
        <f>YEAR(Tbl_Transaktion[[#This Row],[Bokföringsdatum]])</f>
        <v>2019</v>
      </c>
      <c r="R235" s="28">
        <f>MONTH(Tbl_Transaktion[[#This Row],[Bokföringsdatum]])</f>
        <v>3</v>
      </c>
      <c r="S235" s="28">
        <f>DAY(Tbl_Transaktion[[#This Row],[Bokföringsdatum]])</f>
        <v>31</v>
      </c>
    </row>
    <row r="236" spans="1:19" x14ac:dyDescent="0.3">
      <c r="A236" s="15" t="s">
        <v>56</v>
      </c>
      <c r="B236" s="1">
        <v>4710200.6610626373</v>
      </c>
      <c r="C236" s="1" t="s">
        <v>57</v>
      </c>
      <c r="D236" s="1">
        <v>6666</v>
      </c>
      <c r="E236" s="1" t="s">
        <v>16</v>
      </c>
      <c r="F236" s="1" t="str">
        <f>VLOOKUP(Tbl_Transaktion[[#This Row],[Ansvar]],Tbl_Ansvar[],2,FALSE)</f>
        <v>Avdelningen Blomman</v>
      </c>
      <c r="G236" s="1" t="str">
        <f>VLOOKUP(Tbl_Transaktion[[#This Row],[Ansvar]],Tbl_Ansvar[],3,FALSE)</f>
        <v>Maria Andersson</v>
      </c>
      <c r="H236" s="1"/>
      <c r="I236" s="1"/>
      <c r="J236" s="1"/>
      <c r="K236" s="1"/>
      <c r="L236" s="1" t="s">
        <v>37</v>
      </c>
      <c r="M236" s="1" t="s">
        <v>19</v>
      </c>
      <c r="N236" s="1">
        <v>1500.6175855094114</v>
      </c>
      <c r="O236" s="4"/>
      <c r="P236" s="16">
        <v>43555</v>
      </c>
      <c r="Q236" s="1">
        <f>YEAR(Tbl_Transaktion[[#This Row],[Bokföringsdatum]])</f>
        <v>2019</v>
      </c>
      <c r="R236" s="28">
        <f>MONTH(Tbl_Transaktion[[#This Row],[Bokföringsdatum]])</f>
        <v>3</v>
      </c>
      <c r="S236" s="28">
        <f>DAY(Tbl_Transaktion[[#This Row],[Bokföringsdatum]])</f>
        <v>31</v>
      </c>
    </row>
    <row r="237" spans="1:19" x14ac:dyDescent="0.3">
      <c r="A237" s="15" t="s">
        <v>56</v>
      </c>
      <c r="B237" s="1">
        <v>4710200.6610626373</v>
      </c>
      <c r="C237" s="1" t="s">
        <v>57</v>
      </c>
      <c r="D237" s="1">
        <v>6666</v>
      </c>
      <c r="E237" s="1" t="s">
        <v>16</v>
      </c>
      <c r="F237" s="1" t="str">
        <f>VLOOKUP(Tbl_Transaktion[[#This Row],[Ansvar]],Tbl_Ansvar[],2,FALSE)</f>
        <v>Avdelningen Blomman</v>
      </c>
      <c r="G237" s="1" t="str">
        <f>VLOOKUP(Tbl_Transaktion[[#This Row],[Ansvar]],Tbl_Ansvar[],3,FALSE)</f>
        <v>Maria Andersson</v>
      </c>
      <c r="H237" s="1"/>
      <c r="I237" s="1"/>
      <c r="J237" s="1"/>
      <c r="K237" s="1"/>
      <c r="L237" s="1" t="s">
        <v>37</v>
      </c>
      <c r="M237" s="1" t="s">
        <v>19</v>
      </c>
      <c r="N237" s="1">
        <v>1501.822739090343</v>
      </c>
      <c r="O237" s="4"/>
      <c r="P237" s="16">
        <v>43555</v>
      </c>
      <c r="Q237" s="1">
        <f>YEAR(Tbl_Transaktion[[#This Row],[Bokföringsdatum]])</f>
        <v>2019</v>
      </c>
      <c r="R237" s="28">
        <f>MONTH(Tbl_Transaktion[[#This Row],[Bokföringsdatum]])</f>
        <v>3</v>
      </c>
      <c r="S237" s="28">
        <f>DAY(Tbl_Transaktion[[#This Row],[Bokföringsdatum]])</f>
        <v>31</v>
      </c>
    </row>
    <row r="238" spans="1:19" x14ac:dyDescent="0.3">
      <c r="A238" s="15" t="s">
        <v>24</v>
      </c>
      <c r="B238" s="1">
        <v>1153068916.0928597</v>
      </c>
      <c r="C238" s="1" t="s">
        <v>48</v>
      </c>
      <c r="D238" s="1">
        <v>6666</v>
      </c>
      <c r="E238" s="1" t="s">
        <v>20</v>
      </c>
      <c r="F238" s="1" t="str">
        <f>VLOOKUP(Tbl_Transaktion[[#This Row],[Ansvar]],Tbl_Ansvar[],2,FALSE)</f>
        <v>Avdelningen Fröet</v>
      </c>
      <c r="G238" s="1" t="str">
        <f>VLOOKUP(Tbl_Transaktion[[#This Row],[Ansvar]],Tbl_Ansvar[],3,FALSE)</f>
        <v>Maria Andersson</v>
      </c>
      <c r="H238" s="1"/>
      <c r="I238" s="1"/>
      <c r="J238" s="1"/>
      <c r="K238" s="1"/>
      <c r="L238" s="1" t="s">
        <v>37</v>
      </c>
      <c r="M238" s="1" t="s">
        <v>28</v>
      </c>
      <c r="N238" s="1">
        <v>1474.3261349024528</v>
      </c>
      <c r="O238" s="4">
        <v>213784007</v>
      </c>
      <c r="P238" s="16">
        <v>43555</v>
      </c>
      <c r="Q238" s="1">
        <f>YEAR(Tbl_Transaktion[[#This Row],[Bokföringsdatum]])</f>
        <v>2019</v>
      </c>
      <c r="R238" s="28">
        <f>MONTH(Tbl_Transaktion[[#This Row],[Bokföringsdatum]])</f>
        <v>3</v>
      </c>
      <c r="S238" s="28">
        <f>DAY(Tbl_Transaktion[[#This Row],[Bokföringsdatum]])</f>
        <v>31</v>
      </c>
    </row>
    <row r="239" spans="1:19" x14ac:dyDescent="0.3">
      <c r="A239" s="15" t="s">
        <v>24</v>
      </c>
      <c r="B239" s="1">
        <v>1109418963.6287816</v>
      </c>
      <c r="C239" s="1" t="s">
        <v>66</v>
      </c>
      <c r="D239" s="1">
        <v>6666</v>
      </c>
      <c r="E239" s="1" t="s">
        <v>20</v>
      </c>
      <c r="F239" s="1" t="str">
        <f>VLOOKUP(Tbl_Transaktion[[#This Row],[Ansvar]],Tbl_Ansvar[],2,FALSE)</f>
        <v>Avdelningen Fröet</v>
      </c>
      <c r="G239" s="1" t="str">
        <f>VLOOKUP(Tbl_Transaktion[[#This Row],[Ansvar]],Tbl_Ansvar[],3,FALSE)</f>
        <v>Maria Andersson</v>
      </c>
      <c r="H239" s="1"/>
      <c r="I239" s="1"/>
      <c r="J239" s="1"/>
      <c r="K239" s="1"/>
      <c r="L239" s="1" t="s">
        <v>37</v>
      </c>
      <c r="M239" s="1" t="s">
        <v>28</v>
      </c>
      <c r="N239" s="1">
        <v>1000.9679297782536</v>
      </c>
      <c r="O239" s="4">
        <v>668</v>
      </c>
      <c r="P239" s="16">
        <v>43555</v>
      </c>
      <c r="Q239" s="1">
        <f>YEAR(Tbl_Transaktion[[#This Row],[Bokföringsdatum]])</f>
        <v>2019</v>
      </c>
      <c r="R239" s="28">
        <f>MONTH(Tbl_Transaktion[[#This Row],[Bokföringsdatum]])</f>
        <v>3</v>
      </c>
      <c r="S239" s="28">
        <f>DAY(Tbl_Transaktion[[#This Row],[Bokföringsdatum]])</f>
        <v>31</v>
      </c>
    </row>
    <row r="240" spans="1:19" x14ac:dyDescent="0.3">
      <c r="A240" s="15" t="s">
        <v>24</v>
      </c>
      <c r="B240" s="1">
        <v>53018595.091080762</v>
      </c>
      <c r="C240" s="1" t="s">
        <v>66</v>
      </c>
      <c r="D240" s="1">
        <v>6666</v>
      </c>
      <c r="E240" s="1" t="s">
        <v>20</v>
      </c>
      <c r="F240" s="1" t="str">
        <f>VLOOKUP(Tbl_Transaktion[[#This Row],[Ansvar]],Tbl_Ansvar[],2,FALSE)</f>
        <v>Avdelningen Fröet</v>
      </c>
      <c r="G240" s="1" t="str">
        <f>VLOOKUP(Tbl_Transaktion[[#This Row],[Ansvar]],Tbl_Ansvar[],3,FALSE)</f>
        <v>Maria Andersson</v>
      </c>
      <c r="H240" s="1"/>
      <c r="I240" s="1"/>
      <c r="J240" s="1"/>
      <c r="K240" s="1"/>
      <c r="L240" s="1" t="s">
        <v>37</v>
      </c>
      <c r="M240" s="1" t="s">
        <v>19</v>
      </c>
      <c r="N240" s="1">
        <v>1000.9207856536218</v>
      </c>
      <c r="O240" s="4">
        <v>1643</v>
      </c>
      <c r="P240" s="16">
        <v>43555</v>
      </c>
      <c r="Q240" s="1">
        <f>YEAR(Tbl_Transaktion[[#This Row],[Bokföringsdatum]])</f>
        <v>2019</v>
      </c>
      <c r="R240" s="28">
        <f>MONTH(Tbl_Transaktion[[#This Row],[Bokföringsdatum]])</f>
        <v>3</v>
      </c>
      <c r="S240" s="28">
        <f>DAY(Tbl_Transaktion[[#This Row],[Bokföringsdatum]])</f>
        <v>31</v>
      </c>
    </row>
    <row r="241" spans="1:19" x14ac:dyDescent="0.3">
      <c r="A241" s="15" t="s">
        <v>24</v>
      </c>
      <c r="B241" s="1">
        <v>37369546.941156961</v>
      </c>
      <c r="C241" s="1" t="s">
        <v>66</v>
      </c>
      <c r="D241" s="1">
        <v>6666</v>
      </c>
      <c r="E241" s="1" t="s">
        <v>20</v>
      </c>
      <c r="F241" s="1" t="str">
        <f>VLOOKUP(Tbl_Transaktion[[#This Row],[Ansvar]],Tbl_Ansvar[],2,FALSE)</f>
        <v>Avdelningen Fröet</v>
      </c>
      <c r="G241" s="1" t="str">
        <f>VLOOKUP(Tbl_Transaktion[[#This Row],[Ansvar]],Tbl_Ansvar[],3,FALSE)</f>
        <v>Maria Andersson</v>
      </c>
      <c r="H241" s="1"/>
      <c r="I241" s="1"/>
      <c r="J241" s="1"/>
      <c r="K241" s="1"/>
      <c r="L241" s="1" t="s">
        <v>37</v>
      </c>
      <c r="M241" s="1" t="s">
        <v>19</v>
      </c>
      <c r="N241" s="1">
        <v>701.49824588711658</v>
      </c>
      <c r="O241" s="4">
        <v>3062</v>
      </c>
      <c r="P241" s="16">
        <v>43555</v>
      </c>
      <c r="Q241" s="1">
        <f>YEAR(Tbl_Transaktion[[#This Row],[Bokföringsdatum]])</f>
        <v>2019</v>
      </c>
      <c r="R241" s="28">
        <f>MONTH(Tbl_Transaktion[[#This Row],[Bokföringsdatum]])</f>
        <v>3</v>
      </c>
      <c r="S241" s="28">
        <f>DAY(Tbl_Transaktion[[#This Row],[Bokföringsdatum]])</f>
        <v>31</v>
      </c>
    </row>
    <row r="242" spans="1:19" x14ac:dyDescent="0.3">
      <c r="A242" s="15" t="s">
        <v>24</v>
      </c>
      <c r="B242" s="1">
        <v>557226010.74138558</v>
      </c>
      <c r="C242" s="1" t="s">
        <v>66</v>
      </c>
      <c r="D242" s="1">
        <v>6666</v>
      </c>
      <c r="E242" s="1" t="s">
        <v>20</v>
      </c>
      <c r="F242" s="1" t="str">
        <f>VLOOKUP(Tbl_Transaktion[[#This Row],[Ansvar]],Tbl_Ansvar[],2,FALSE)</f>
        <v>Avdelningen Fröet</v>
      </c>
      <c r="G242" s="1" t="str">
        <f>VLOOKUP(Tbl_Transaktion[[#This Row],[Ansvar]],Tbl_Ansvar[],3,FALSE)</f>
        <v>Maria Andersson</v>
      </c>
      <c r="H242" s="1"/>
      <c r="I242" s="1"/>
      <c r="J242" s="1"/>
      <c r="K242" s="1"/>
      <c r="L242" s="1" t="s">
        <v>37</v>
      </c>
      <c r="M242" s="1" t="s">
        <v>19</v>
      </c>
      <c r="N242" s="1">
        <v>1000.5817288357991</v>
      </c>
      <c r="O242" s="4">
        <v>8637</v>
      </c>
      <c r="P242" s="16">
        <v>43555</v>
      </c>
      <c r="Q242" s="1">
        <f>YEAR(Tbl_Transaktion[[#This Row],[Bokföringsdatum]])</f>
        <v>2019</v>
      </c>
      <c r="R242" s="28">
        <f>MONTH(Tbl_Transaktion[[#This Row],[Bokföringsdatum]])</f>
        <v>3</v>
      </c>
      <c r="S242" s="28">
        <f>DAY(Tbl_Transaktion[[#This Row],[Bokföringsdatum]])</f>
        <v>31</v>
      </c>
    </row>
    <row r="243" spans="1:19" x14ac:dyDescent="0.3">
      <c r="A243" s="15" t="s">
        <v>24</v>
      </c>
      <c r="B243" s="1">
        <v>1097952316.1492863</v>
      </c>
      <c r="C243" s="1" t="s">
        <v>42</v>
      </c>
      <c r="D243" s="1">
        <v>6666</v>
      </c>
      <c r="E243" s="1" t="s">
        <v>20</v>
      </c>
      <c r="F243" s="1" t="str">
        <f>VLOOKUP(Tbl_Transaktion[[#This Row],[Ansvar]],Tbl_Ansvar[],2,FALSE)</f>
        <v>Avdelningen Fröet</v>
      </c>
      <c r="G243" s="1" t="str">
        <f>VLOOKUP(Tbl_Transaktion[[#This Row],[Ansvar]],Tbl_Ansvar[],3,FALSE)</f>
        <v>Maria Andersson</v>
      </c>
      <c r="H243" s="1"/>
      <c r="I243" s="1"/>
      <c r="J243" s="1" t="s">
        <v>53</v>
      </c>
      <c r="K243" s="1"/>
      <c r="L243" s="1" t="s">
        <v>37</v>
      </c>
      <c r="M243" s="1" t="s">
        <v>28</v>
      </c>
      <c r="N243" s="1">
        <v>1176.0397430222595</v>
      </c>
      <c r="O243" s="4">
        <v>11968</v>
      </c>
      <c r="P243" s="16">
        <v>43555</v>
      </c>
      <c r="Q243" s="1">
        <f>YEAR(Tbl_Transaktion[[#This Row],[Bokföringsdatum]])</f>
        <v>2019</v>
      </c>
      <c r="R243" s="28">
        <f>MONTH(Tbl_Transaktion[[#This Row],[Bokföringsdatum]])</f>
        <v>3</v>
      </c>
      <c r="S243" s="28">
        <f>DAY(Tbl_Transaktion[[#This Row],[Bokföringsdatum]])</f>
        <v>31</v>
      </c>
    </row>
    <row r="244" spans="1:19" x14ac:dyDescent="0.3">
      <c r="A244" s="15" t="s">
        <v>24</v>
      </c>
      <c r="B244" s="1">
        <v>904131858.09770346</v>
      </c>
      <c r="C244" s="1" t="s">
        <v>48</v>
      </c>
      <c r="D244" s="1">
        <v>6666</v>
      </c>
      <c r="E244" s="1" t="s">
        <v>20</v>
      </c>
      <c r="F244" s="1" t="str">
        <f>VLOOKUP(Tbl_Transaktion[[#This Row],[Ansvar]],Tbl_Ansvar[],2,FALSE)</f>
        <v>Avdelningen Fröet</v>
      </c>
      <c r="G244" s="1" t="str">
        <f>VLOOKUP(Tbl_Transaktion[[#This Row],[Ansvar]],Tbl_Ansvar[],3,FALSE)</f>
        <v>Maria Andersson</v>
      </c>
      <c r="H244" s="1"/>
      <c r="I244" s="1"/>
      <c r="J244" s="1"/>
      <c r="K244" s="1"/>
      <c r="L244" s="1" t="s">
        <v>37</v>
      </c>
      <c r="M244" s="1" t="s">
        <v>28</v>
      </c>
      <c r="N244" s="1">
        <v>51841.047440937626</v>
      </c>
      <c r="O244" s="4"/>
      <c r="P244" s="16">
        <v>43555</v>
      </c>
      <c r="Q244" s="1">
        <f>YEAR(Tbl_Transaktion[[#This Row],[Bokföringsdatum]])</f>
        <v>2019</v>
      </c>
      <c r="R244" s="28">
        <f>MONTH(Tbl_Transaktion[[#This Row],[Bokföringsdatum]])</f>
        <v>3</v>
      </c>
      <c r="S244" s="28">
        <f>DAY(Tbl_Transaktion[[#This Row],[Bokföringsdatum]])</f>
        <v>31</v>
      </c>
    </row>
    <row r="245" spans="1:19" x14ac:dyDescent="0.3">
      <c r="A245" s="15" t="s">
        <v>24</v>
      </c>
      <c r="B245" s="1">
        <v>1268271955.9454885</v>
      </c>
      <c r="C245" s="1" t="s">
        <v>48</v>
      </c>
      <c r="D245" s="1">
        <v>6666</v>
      </c>
      <c r="E245" s="1" t="s">
        <v>20</v>
      </c>
      <c r="F245" s="1" t="str">
        <f>VLOOKUP(Tbl_Transaktion[[#This Row],[Ansvar]],Tbl_Ansvar[],2,FALSE)</f>
        <v>Avdelningen Fröet</v>
      </c>
      <c r="G245" s="1" t="str">
        <f>VLOOKUP(Tbl_Transaktion[[#This Row],[Ansvar]],Tbl_Ansvar[],3,FALSE)</f>
        <v>Maria Andersson</v>
      </c>
      <c r="H245" s="1"/>
      <c r="I245" s="1"/>
      <c r="J245" s="1"/>
      <c r="K245" s="1"/>
      <c r="L245" s="1" t="s">
        <v>37</v>
      </c>
      <c r="M245" s="1" t="s">
        <v>28</v>
      </c>
      <c r="N245" s="1">
        <v>9000.8172679444469</v>
      </c>
      <c r="O245" s="4">
        <v>120281</v>
      </c>
      <c r="P245" s="16">
        <v>43555</v>
      </c>
      <c r="Q245" s="1">
        <f>YEAR(Tbl_Transaktion[[#This Row],[Bokföringsdatum]])</f>
        <v>2019</v>
      </c>
      <c r="R245" s="28">
        <f>MONTH(Tbl_Transaktion[[#This Row],[Bokföringsdatum]])</f>
        <v>3</v>
      </c>
      <c r="S245" s="28">
        <f>DAY(Tbl_Transaktion[[#This Row],[Bokföringsdatum]])</f>
        <v>31</v>
      </c>
    </row>
    <row r="246" spans="1:19" x14ac:dyDescent="0.3">
      <c r="A246" s="15" t="s">
        <v>24</v>
      </c>
      <c r="B246" s="1">
        <v>1268271955.9454885</v>
      </c>
      <c r="C246" s="1" t="s">
        <v>48</v>
      </c>
      <c r="D246" s="1">
        <v>6666</v>
      </c>
      <c r="E246" s="1" t="s">
        <v>20</v>
      </c>
      <c r="F246" s="1" t="str">
        <f>VLOOKUP(Tbl_Transaktion[[#This Row],[Ansvar]],Tbl_Ansvar[],2,FALSE)</f>
        <v>Avdelningen Fröet</v>
      </c>
      <c r="G246" s="1" t="str">
        <f>VLOOKUP(Tbl_Transaktion[[#This Row],[Ansvar]],Tbl_Ansvar[],3,FALSE)</f>
        <v>Maria Andersson</v>
      </c>
      <c r="H246" s="1"/>
      <c r="I246" s="1"/>
      <c r="J246" s="1"/>
      <c r="K246" s="1"/>
      <c r="L246" s="1" t="s">
        <v>37</v>
      </c>
      <c r="M246" s="1" t="s">
        <v>28</v>
      </c>
      <c r="N246" s="1">
        <v>6000.7218198218297</v>
      </c>
      <c r="O246" s="4">
        <v>139675</v>
      </c>
      <c r="P246" s="16">
        <v>43555</v>
      </c>
      <c r="Q246" s="1">
        <f>YEAR(Tbl_Transaktion[[#This Row],[Bokföringsdatum]])</f>
        <v>2019</v>
      </c>
      <c r="R246" s="28">
        <f>MONTH(Tbl_Transaktion[[#This Row],[Bokföringsdatum]])</f>
        <v>3</v>
      </c>
      <c r="S246" s="28">
        <f>DAY(Tbl_Transaktion[[#This Row],[Bokföringsdatum]])</f>
        <v>31</v>
      </c>
    </row>
    <row r="247" spans="1:19" x14ac:dyDescent="0.3">
      <c r="A247" s="15" t="s">
        <v>24</v>
      </c>
      <c r="B247" s="1">
        <v>1268271955.9454885</v>
      </c>
      <c r="C247" s="1" t="s">
        <v>48</v>
      </c>
      <c r="D247" s="1">
        <v>6666</v>
      </c>
      <c r="E247" s="1" t="s">
        <v>20</v>
      </c>
      <c r="F247" s="1" t="str">
        <f>VLOOKUP(Tbl_Transaktion[[#This Row],[Ansvar]],Tbl_Ansvar[],2,FALSE)</f>
        <v>Avdelningen Fröet</v>
      </c>
      <c r="G247" s="1" t="str">
        <f>VLOOKUP(Tbl_Transaktion[[#This Row],[Ansvar]],Tbl_Ansvar[],3,FALSE)</f>
        <v>Maria Andersson</v>
      </c>
      <c r="H247" s="1"/>
      <c r="I247" s="1"/>
      <c r="J247" s="1"/>
      <c r="K247" s="1"/>
      <c r="L247" s="1" t="s">
        <v>37</v>
      </c>
      <c r="M247" s="1" t="s">
        <v>28</v>
      </c>
      <c r="N247" s="1">
        <v>9001.0241042133584</v>
      </c>
      <c r="O247" s="4">
        <v>150797</v>
      </c>
      <c r="P247" s="16">
        <v>43555</v>
      </c>
      <c r="Q247" s="1">
        <f>YEAR(Tbl_Transaktion[[#This Row],[Bokföringsdatum]])</f>
        <v>2019</v>
      </c>
      <c r="R247" s="28">
        <f>MONTH(Tbl_Transaktion[[#This Row],[Bokföringsdatum]])</f>
        <v>3</v>
      </c>
      <c r="S247" s="28">
        <f>DAY(Tbl_Transaktion[[#This Row],[Bokföringsdatum]])</f>
        <v>31</v>
      </c>
    </row>
    <row r="248" spans="1:19" x14ac:dyDescent="0.3">
      <c r="A248" s="15" t="s">
        <v>24</v>
      </c>
      <c r="B248" s="1">
        <v>1008502700.3396019</v>
      </c>
      <c r="C248" s="1" t="s">
        <v>48</v>
      </c>
      <c r="D248" s="1">
        <v>6666</v>
      </c>
      <c r="E248" s="1" t="s">
        <v>20</v>
      </c>
      <c r="F248" s="1" t="str">
        <f>VLOOKUP(Tbl_Transaktion[[#This Row],[Ansvar]],Tbl_Ansvar[],2,FALSE)</f>
        <v>Avdelningen Fröet</v>
      </c>
      <c r="G248" s="1" t="str">
        <f>VLOOKUP(Tbl_Transaktion[[#This Row],[Ansvar]],Tbl_Ansvar[],3,FALSE)</f>
        <v>Maria Andersson</v>
      </c>
      <c r="H248" s="1"/>
      <c r="I248" s="1"/>
      <c r="J248" s="1"/>
      <c r="K248" s="1"/>
      <c r="L248" s="1" t="s">
        <v>37</v>
      </c>
      <c r="M248" s="1" t="s">
        <v>28</v>
      </c>
      <c r="N248" s="1">
        <v>260.9462463074899</v>
      </c>
      <c r="O248" s="4">
        <v>2293537</v>
      </c>
      <c r="P248" s="16">
        <v>43555</v>
      </c>
      <c r="Q248" s="1">
        <f>YEAR(Tbl_Transaktion[[#This Row],[Bokföringsdatum]])</f>
        <v>2019</v>
      </c>
      <c r="R248" s="28">
        <f>MONTH(Tbl_Transaktion[[#This Row],[Bokföringsdatum]])</f>
        <v>3</v>
      </c>
      <c r="S248" s="28">
        <f>DAY(Tbl_Transaktion[[#This Row],[Bokföringsdatum]])</f>
        <v>31</v>
      </c>
    </row>
    <row r="249" spans="1:19" x14ac:dyDescent="0.3">
      <c r="A249" s="15" t="s">
        <v>24</v>
      </c>
      <c r="B249" s="1">
        <v>481867916.36989784</v>
      </c>
      <c r="C249" s="1" t="s">
        <v>48</v>
      </c>
      <c r="D249" s="1">
        <v>6666</v>
      </c>
      <c r="E249" s="1" t="s">
        <v>39</v>
      </c>
      <c r="F249" s="1" t="str">
        <f>VLOOKUP(Tbl_Transaktion[[#This Row],[Ansvar]],Tbl_Ansvar[],2,FALSE)</f>
        <v>Avdelningen Solstrålen</v>
      </c>
      <c r="G249" s="1" t="str">
        <f>VLOOKUP(Tbl_Transaktion[[#This Row],[Ansvar]],Tbl_Ansvar[],3,FALSE)</f>
        <v>Maria Andersson</v>
      </c>
      <c r="H249" s="1"/>
      <c r="I249" s="1"/>
      <c r="J249" s="1"/>
      <c r="K249" s="1"/>
      <c r="L249" s="1" t="s">
        <v>37</v>
      </c>
      <c r="M249" s="1" t="s">
        <v>19</v>
      </c>
      <c r="N249" s="1">
        <v>171.22830401609505</v>
      </c>
      <c r="O249" s="4">
        <v>307</v>
      </c>
      <c r="P249" s="16">
        <v>43555</v>
      </c>
      <c r="Q249" s="1">
        <f>YEAR(Tbl_Transaktion[[#This Row],[Bokföringsdatum]])</f>
        <v>2019</v>
      </c>
      <c r="R249" s="28">
        <f>MONTH(Tbl_Transaktion[[#This Row],[Bokföringsdatum]])</f>
        <v>3</v>
      </c>
      <c r="S249" s="28">
        <f>DAY(Tbl_Transaktion[[#This Row],[Bokföringsdatum]])</f>
        <v>31</v>
      </c>
    </row>
    <row r="250" spans="1:19" x14ac:dyDescent="0.3">
      <c r="A250" s="15" t="s">
        <v>24</v>
      </c>
      <c r="B250" s="1">
        <v>155360921.34924382</v>
      </c>
      <c r="C250" s="1" t="s">
        <v>48</v>
      </c>
      <c r="D250" s="1">
        <v>6666</v>
      </c>
      <c r="E250" s="1" t="s">
        <v>20</v>
      </c>
      <c r="F250" s="1" t="str">
        <f>VLOOKUP(Tbl_Transaktion[[#This Row],[Ansvar]],Tbl_Ansvar[],2,FALSE)</f>
        <v>Avdelningen Fröet</v>
      </c>
      <c r="G250" s="1" t="str">
        <f>VLOOKUP(Tbl_Transaktion[[#This Row],[Ansvar]],Tbl_Ansvar[],3,FALSE)</f>
        <v>Maria Andersson</v>
      </c>
      <c r="H250" s="1"/>
      <c r="I250" s="1"/>
      <c r="J250" s="1"/>
      <c r="K250" s="1"/>
      <c r="L250" s="1" t="s">
        <v>37</v>
      </c>
      <c r="M250" s="1" t="s">
        <v>19</v>
      </c>
      <c r="N250" s="1">
        <v>18.696747140472556</v>
      </c>
      <c r="O250" s="4">
        <v>1466148027</v>
      </c>
      <c r="P250" s="16">
        <v>43524</v>
      </c>
      <c r="Q250" s="1">
        <f>YEAR(Tbl_Transaktion[[#This Row],[Bokföringsdatum]])</f>
        <v>2019</v>
      </c>
      <c r="R250" s="28">
        <f>MONTH(Tbl_Transaktion[[#This Row],[Bokföringsdatum]])</f>
        <v>2</v>
      </c>
      <c r="S250" s="28">
        <f>DAY(Tbl_Transaktion[[#This Row],[Bokföringsdatum]])</f>
        <v>28</v>
      </c>
    </row>
    <row r="251" spans="1:19" x14ac:dyDescent="0.3">
      <c r="A251" s="15" t="s">
        <v>24</v>
      </c>
      <c r="B251" s="1">
        <v>607063791.01003015</v>
      </c>
      <c r="C251" s="1" t="s">
        <v>48</v>
      </c>
      <c r="D251" s="1">
        <v>6666</v>
      </c>
      <c r="E251" s="1" t="s">
        <v>20</v>
      </c>
      <c r="F251" s="1" t="str">
        <f>VLOOKUP(Tbl_Transaktion[[#This Row],[Ansvar]],Tbl_Ansvar[],2,FALSE)</f>
        <v>Avdelningen Fröet</v>
      </c>
      <c r="G251" s="1" t="str">
        <f>VLOOKUP(Tbl_Transaktion[[#This Row],[Ansvar]],Tbl_Ansvar[],3,FALSE)</f>
        <v>Maria Andersson</v>
      </c>
      <c r="H251" s="1"/>
      <c r="I251" s="1"/>
      <c r="J251" s="1"/>
      <c r="K251" s="1"/>
      <c r="L251" s="1" t="s">
        <v>37</v>
      </c>
      <c r="M251" s="1" t="s">
        <v>19</v>
      </c>
      <c r="N251" s="1">
        <v>711.84662774042079</v>
      </c>
      <c r="O251" s="4">
        <v>2258018888</v>
      </c>
      <c r="P251" s="16">
        <v>43524</v>
      </c>
      <c r="Q251" s="1">
        <f>YEAR(Tbl_Transaktion[[#This Row],[Bokföringsdatum]])</f>
        <v>2019</v>
      </c>
      <c r="R251" s="28">
        <f>MONTH(Tbl_Transaktion[[#This Row],[Bokföringsdatum]])</f>
        <v>2</v>
      </c>
      <c r="S251" s="28">
        <f>DAY(Tbl_Transaktion[[#This Row],[Bokföringsdatum]])</f>
        <v>28</v>
      </c>
    </row>
    <row r="252" spans="1:19" x14ac:dyDescent="0.3">
      <c r="A252" s="15" t="s">
        <v>24</v>
      </c>
      <c r="B252" s="1">
        <v>629512443.56497097</v>
      </c>
      <c r="C252" s="1" t="s">
        <v>48</v>
      </c>
      <c r="D252" s="1">
        <v>6666</v>
      </c>
      <c r="E252" s="1" t="s">
        <v>20</v>
      </c>
      <c r="F252" s="1" t="str">
        <f>VLOOKUP(Tbl_Transaktion[[#This Row],[Ansvar]],Tbl_Ansvar[],2,FALSE)</f>
        <v>Avdelningen Fröet</v>
      </c>
      <c r="G252" s="1" t="str">
        <f>VLOOKUP(Tbl_Transaktion[[#This Row],[Ansvar]],Tbl_Ansvar[],3,FALSE)</f>
        <v>Maria Andersson</v>
      </c>
      <c r="H252" s="1"/>
      <c r="I252" s="1"/>
      <c r="J252" s="1"/>
      <c r="K252" s="1"/>
      <c r="L252" s="1" t="s">
        <v>37</v>
      </c>
      <c r="M252" s="1" t="s">
        <v>19</v>
      </c>
      <c r="N252" s="1">
        <v>367.72751951303002</v>
      </c>
      <c r="O252" s="4">
        <v>3209304197</v>
      </c>
      <c r="P252" s="16">
        <v>43524</v>
      </c>
      <c r="Q252" s="1">
        <f>YEAR(Tbl_Transaktion[[#This Row],[Bokföringsdatum]])</f>
        <v>2019</v>
      </c>
      <c r="R252" s="28">
        <f>MONTH(Tbl_Transaktion[[#This Row],[Bokföringsdatum]])</f>
        <v>2</v>
      </c>
      <c r="S252" s="28">
        <f>DAY(Tbl_Transaktion[[#This Row],[Bokföringsdatum]])</f>
        <v>28</v>
      </c>
    </row>
    <row r="253" spans="1:19" x14ac:dyDescent="0.3">
      <c r="A253" s="15" t="s">
        <v>24</v>
      </c>
      <c r="B253" s="1">
        <v>836795720.13568377</v>
      </c>
      <c r="C253" s="1" t="s">
        <v>48</v>
      </c>
      <c r="D253" s="1">
        <v>6666</v>
      </c>
      <c r="E253" s="1" t="s">
        <v>16</v>
      </c>
      <c r="F253" s="1" t="str">
        <f>VLOOKUP(Tbl_Transaktion[[#This Row],[Ansvar]],Tbl_Ansvar[],2,FALSE)</f>
        <v>Avdelningen Blomman</v>
      </c>
      <c r="G253" s="1" t="str">
        <f>VLOOKUP(Tbl_Transaktion[[#This Row],[Ansvar]],Tbl_Ansvar[],3,FALSE)</f>
        <v>Maria Andersson</v>
      </c>
      <c r="H253" s="1"/>
      <c r="I253" s="1"/>
      <c r="J253" s="1"/>
      <c r="K253" s="1"/>
      <c r="L253" s="1" t="s">
        <v>37</v>
      </c>
      <c r="M253" s="1" t="s">
        <v>28</v>
      </c>
      <c r="N253" s="1">
        <v>409.6276270323433</v>
      </c>
      <c r="O253" s="4">
        <v>4610183384</v>
      </c>
      <c r="P253" s="16">
        <v>43524</v>
      </c>
      <c r="Q253" s="1">
        <f>YEAR(Tbl_Transaktion[[#This Row],[Bokföringsdatum]])</f>
        <v>2019</v>
      </c>
      <c r="R253" s="28">
        <f>MONTH(Tbl_Transaktion[[#This Row],[Bokföringsdatum]])</f>
        <v>2</v>
      </c>
      <c r="S253" s="28">
        <f>DAY(Tbl_Transaktion[[#This Row],[Bokföringsdatum]])</f>
        <v>28</v>
      </c>
    </row>
    <row r="254" spans="1:19" x14ac:dyDescent="0.3">
      <c r="A254" s="15" t="s">
        <v>24</v>
      </c>
      <c r="B254" s="1">
        <v>780963630.91947985</v>
      </c>
      <c r="C254" s="1" t="s">
        <v>48</v>
      </c>
      <c r="D254" s="1">
        <v>6666</v>
      </c>
      <c r="E254" s="1" t="s">
        <v>20</v>
      </c>
      <c r="F254" s="1" t="str">
        <f>VLOOKUP(Tbl_Transaktion[[#This Row],[Ansvar]],Tbl_Ansvar[],2,FALSE)</f>
        <v>Avdelningen Fröet</v>
      </c>
      <c r="G254" s="1" t="str">
        <f>VLOOKUP(Tbl_Transaktion[[#This Row],[Ansvar]],Tbl_Ansvar[],3,FALSE)</f>
        <v>Maria Andersson</v>
      </c>
      <c r="H254" s="1"/>
      <c r="I254" s="1"/>
      <c r="J254" s="1"/>
      <c r="K254" s="1"/>
      <c r="L254" s="1" t="s">
        <v>37</v>
      </c>
      <c r="M254" s="1" t="s">
        <v>28</v>
      </c>
      <c r="N254" s="1">
        <v>533.22833081351882</v>
      </c>
      <c r="O254" s="4">
        <v>7969577032</v>
      </c>
      <c r="P254" s="16">
        <v>43524</v>
      </c>
      <c r="Q254" s="1">
        <f>YEAR(Tbl_Transaktion[[#This Row],[Bokföringsdatum]])</f>
        <v>2019</v>
      </c>
      <c r="R254" s="28">
        <f>MONTH(Tbl_Transaktion[[#This Row],[Bokföringsdatum]])</f>
        <v>2</v>
      </c>
      <c r="S254" s="28">
        <f>DAY(Tbl_Transaktion[[#This Row],[Bokföringsdatum]])</f>
        <v>28</v>
      </c>
    </row>
    <row r="255" spans="1:19" x14ac:dyDescent="0.3">
      <c r="A255" s="15" t="s">
        <v>24</v>
      </c>
      <c r="B255" s="1">
        <v>1198575144.2031963</v>
      </c>
      <c r="C255" s="1" t="s">
        <v>48</v>
      </c>
      <c r="D255" s="1">
        <v>6666</v>
      </c>
      <c r="E255" s="1" t="s">
        <v>20</v>
      </c>
      <c r="F255" s="1" t="str">
        <f>VLOOKUP(Tbl_Transaktion[[#This Row],[Ansvar]],Tbl_Ansvar[],2,FALSE)</f>
        <v>Avdelningen Fröet</v>
      </c>
      <c r="G255" s="1" t="str">
        <f>VLOOKUP(Tbl_Transaktion[[#This Row],[Ansvar]],Tbl_Ansvar[],3,FALSE)</f>
        <v>Maria Andersson</v>
      </c>
      <c r="H255" s="1"/>
      <c r="I255" s="1"/>
      <c r="J255" s="1"/>
      <c r="K255" s="1"/>
      <c r="L255" s="1" t="s">
        <v>37</v>
      </c>
      <c r="M255" s="1" t="s">
        <v>28</v>
      </c>
      <c r="N255" s="1">
        <v>2548.7865217005719</v>
      </c>
      <c r="O255" s="4">
        <v>9400010572</v>
      </c>
      <c r="P255" s="16">
        <v>43524</v>
      </c>
      <c r="Q255" s="1">
        <f>YEAR(Tbl_Transaktion[[#This Row],[Bokföringsdatum]])</f>
        <v>2019</v>
      </c>
      <c r="R255" s="28">
        <f>MONTH(Tbl_Transaktion[[#This Row],[Bokföringsdatum]])</f>
        <v>2</v>
      </c>
      <c r="S255" s="28">
        <f>DAY(Tbl_Transaktion[[#This Row],[Bokföringsdatum]])</f>
        <v>28</v>
      </c>
    </row>
    <row r="256" spans="1:19" x14ac:dyDescent="0.3">
      <c r="A256" s="15" t="s">
        <v>24</v>
      </c>
      <c r="B256" s="1">
        <v>1206639764.5055635</v>
      </c>
      <c r="C256" s="1" t="s">
        <v>42</v>
      </c>
      <c r="D256" s="1">
        <v>6666</v>
      </c>
      <c r="E256" s="1" t="s">
        <v>20</v>
      </c>
      <c r="F256" s="1" t="str">
        <f>VLOOKUP(Tbl_Transaktion[[#This Row],[Ansvar]],Tbl_Ansvar[],2,FALSE)</f>
        <v>Avdelningen Fröet</v>
      </c>
      <c r="G256" s="1" t="str">
        <f>VLOOKUP(Tbl_Transaktion[[#This Row],[Ansvar]],Tbl_Ansvar[],3,FALSE)</f>
        <v>Maria Andersson</v>
      </c>
      <c r="H256" s="1"/>
      <c r="I256" s="1"/>
      <c r="J256" s="1" t="s">
        <v>53</v>
      </c>
      <c r="K256" s="1"/>
      <c r="L256" s="1" t="s">
        <v>37</v>
      </c>
      <c r="M256" s="1" t="s">
        <v>28</v>
      </c>
      <c r="N256" s="1">
        <v>3083.597733584912</v>
      </c>
      <c r="O256" s="4">
        <v>1026198</v>
      </c>
      <c r="P256" s="16">
        <v>43555</v>
      </c>
      <c r="Q256" s="1">
        <f>YEAR(Tbl_Transaktion[[#This Row],[Bokföringsdatum]])</f>
        <v>2019</v>
      </c>
      <c r="R256" s="28">
        <f>MONTH(Tbl_Transaktion[[#This Row],[Bokföringsdatum]])</f>
        <v>3</v>
      </c>
      <c r="S256" s="28">
        <f>DAY(Tbl_Transaktion[[#This Row],[Bokföringsdatum]])</f>
        <v>31</v>
      </c>
    </row>
    <row r="257" spans="1:19" x14ac:dyDescent="0.3">
      <c r="A257" s="15" t="s">
        <v>24</v>
      </c>
      <c r="B257" s="1">
        <v>650082066.65709126</v>
      </c>
      <c r="C257" s="1" t="s">
        <v>38</v>
      </c>
      <c r="D257" s="1">
        <v>7899</v>
      </c>
      <c r="E257" s="1" t="s">
        <v>16</v>
      </c>
      <c r="F257" s="1" t="str">
        <f>VLOOKUP(Tbl_Transaktion[[#This Row],[Ansvar]],Tbl_Ansvar[],2,FALSE)</f>
        <v>Avdelningen Blomman</v>
      </c>
      <c r="G257" s="1" t="str">
        <f>VLOOKUP(Tbl_Transaktion[[#This Row],[Ansvar]],Tbl_Ansvar[],3,FALSE)</f>
        <v>Maria Andersson</v>
      </c>
      <c r="H257" s="1"/>
      <c r="I257" s="1"/>
      <c r="J257" s="1"/>
      <c r="K257" s="1"/>
      <c r="L257" s="1" t="s">
        <v>40</v>
      </c>
      <c r="M257" s="1" t="s">
        <v>19</v>
      </c>
      <c r="N257" s="1">
        <v>58.216240438462769</v>
      </c>
      <c r="O257" s="4"/>
      <c r="P257" s="16">
        <v>43585</v>
      </c>
      <c r="Q257" s="1">
        <f>YEAR(Tbl_Transaktion[[#This Row],[Bokföringsdatum]])</f>
        <v>2019</v>
      </c>
      <c r="R257" s="28">
        <f>MONTH(Tbl_Transaktion[[#This Row],[Bokföringsdatum]])</f>
        <v>4</v>
      </c>
      <c r="S257" s="28">
        <f>DAY(Tbl_Transaktion[[#This Row],[Bokföringsdatum]])</f>
        <v>30</v>
      </c>
    </row>
    <row r="258" spans="1:19" x14ac:dyDescent="0.3">
      <c r="A258" s="15" t="s">
        <v>24</v>
      </c>
      <c r="B258" s="1">
        <v>730278391.73558104</v>
      </c>
      <c r="C258" s="1" t="s">
        <v>38</v>
      </c>
      <c r="D258" s="1">
        <v>7899</v>
      </c>
      <c r="E258" s="1" t="s">
        <v>20</v>
      </c>
      <c r="F258" s="1" t="str">
        <f>VLOOKUP(Tbl_Transaktion[[#This Row],[Ansvar]],Tbl_Ansvar[],2,FALSE)</f>
        <v>Avdelningen Fröet</v>
      </c>
      <c r="G258" s="1" t="str">
        <f>VLOOKUP(Tbl_Transaktion[[#This Row],[Ansvar]],Tbl_Ansvar[],3,FALSE)</f>
        <v>Maria Andersson</v>
      </c>
      <c r="H258" s="1"/>
      <c r="I258" s="1"/>
      <c r="J258" s="1"/>
      <c r="K258" s="1"/>
      <c r="L258" s="1" t="s">
        <v>18</v>
      </c>
      <c r="M258" s="1" t="s">
        <v>28</v>
      </c>
      <c r="N258" s="1">
        <v>205.19382273632053</v>
      </c>
      <c r="O258" s="4"/>
      <c r="P258" s="16">
        <v>43585</v>
      </c>
      <c r="Q258" s="1">
        <f>YEAR(Tbl_Transaktion[[#This Row],[Bokföringsdatum]])</f>
        <v>2019</v>
      </c>
      <c r="R258" s="28">
        <f>MONTH(Tbl_Transaktion[[#This Row],[Bokföringsdatum]])</f>
        <v>4</v>
      </c>
      <c r="S258" s="28">
        <f>DAY(Tbl_Transaktion[[#This Row],[Bokföringsdatum]])</f>
        <v>30</v>
      </c>
    </row>
    <row r="259" spans="1:19" x14ac:dyDescent="0.3">
      <c r="A259" s="15" t="s">
        <v>24</v>
      </c>
      <c r="B259" s="1">
        <v>791538733.49865103</v>
      </c>
      <c r="C259" s="1" t="s">
        <v>38</v>
      </c>
      <c r="D259" s="1">
        <v>7899</v>
      </c>
      <c r="E259" s="1" t="s">
        <v>20</v>
      </c>
      <c r="F259" s="1" t="str">
        <f>VLOOKUP(Tbl_Transaktion[[#This Row],[Ansvar]],Tbl_Ansvar[],2,FALSE)</f>
        <v>Avdelningen Fröet</v>
      </c>
      <c r="G259" s="1" t="str">
        <f>VLOOKUP(Tbl_Transaktion[[#This Row],[Ansvar]],Tbl_Ansvar[],3,FALSE)</f>
        <v>Maria Andersson</v>
      </c>
      <c r="H259" s="1"/>
      <c r="I259" s="1"/>
      <c r="J259" s="1"/>
      <c r="K259" s="1"/>
      <c r="L259" s="1" t="s">
        <v>40</v>
      </c>
      <c r="M259" s="1" t="s">
        <v>28</v>
      </c>
      <c r="N259" s="1">
        <v>211.20562192134179</v>
      </c>
      <c r="O259" s="4"/>
      <c r="P259" s="16">
        <v>43585</v>
      </c>
      <c r="Q259" s="1">
        <f>YEAR(Tbl_Transaktion[[#This Row],[Bokföringsdatum]])</f>
        <v>2019</v>
      </c>
      <c r="R259" s="28">
        <f>MONTH(Tbl_Transaktion[[#This Row],[Bokföringsdatum]])</f>
        <v>4</v>
      </c>
      <c r="S259" s="28">
        <f>DAY(Tbl_Transaktion[[#This Row],[Bokföringsdatum]])</f>
        <v>30</v>
      </c>
    </row>
    <row r="260" spans="1:19" x14ac:dyDescent="0.3">
      <c r="A260" s="15" t="s">
        <v>24</v>
      </c>
      <c r="B260" s="1">
        <v>843220752.31890345</v>
      </c>
      <c r="C260" s="1" t="s">
        <v>38</v>
      </c>
      <c r="D260" s="1">
        <v>7899</v>
      </c>
      <c r="E260" s="1" t="s">
        <v>16</v>
      </c>
      <c r="F260" s="1" t="str">
        <f>VLOOKUP(Tbl_Transaktion[[#This Row],[Ansvar]],Tbl_Ansvar[],2,FALSE)</f>
        <v>Avdelningen Blomman</v>
      </c>
      <c r="G260" s="1" t="str">
        <f>VLOOKUP(Tbl_Transaktion[[#This Row],[Ansvar]],Tbl_Ansvar[],3,FALSE)</f>
        <v>Maria Andersson</v>
      </c>
      <c r="H260" s="1"/>
      <c r="I260" s="1"/>
      <c r="J260" s="1"/>
      <c r="K260" s="1"/>
      <c r="L260" s="1" t="s">
        <v>18</v>
      </c>
      <c r="M260" s="1" t="s">
        <v>28</v>
      </c>
      <c r="N260" s="1">
        <v>67.415007158677852</v>
      </c>
      <c r="O260" s="4"/>
      <c r="P260" s="16">
        <v>43585</v>
      </c>
      <c r="Q260" s="1">
        <f>YEAR(Tbl_Transaktion[[#This Row],[Bokföringsdatum]])</f>
        <v>2019</v>
      </c>
      <c r="R260" s="28">
        <f>MONTH(Tbl_Transaktion[[#This Row],[Bokföringsdatum]])</f>
        <v>4</v>
      </c>
      <c r="S260" s="28">
        <f>DAY(Tbl_Transaktion[[#This Row],[Bokföringsdatum]])</f>
        <v>30</v>
      </c>
    </row>
    <row r="261" spans="1:19" x14ac:dyDescent="0.3">
      <c r="A261" s="15" t="s">
        <v>24</v>
      </c>
      <c r="B261" s="1">
        <v>981104255.57125735</v>
      </c>
      <c r="C261" s="1" t="s">
        <v>38</v>
      </c>
      <c r="D261" s="1">
        <v>7899</v>
      </c>
      <c r="E261" s="1" t="s">
        <v>20</v>
      </c>
      <c r="F261" s="1" t="str">
        <f>VLOOKUP(Tbl_Transaktion[[#This Row],[Ansvar]],Tbl_Ansvar[],2,FALSE)</f>
        <v>Avdelningen Fröet</v>
      </c>
      <c r="G261" s="1" t="str">
        <f>VLOOKUP(Tbl_Transaktion[[#This Row],[Ansvar]],Tbl_Ansvar[],3,FALSE)</f>
        <v>Maria Andersson</v>
      </c>
      <c r="H261" s="1"/>
      <c r="I261" s="1"/>
      <c r="J261" s="1"/>
      <c r="K261" s="1"/>
      <c r="L261" s="1" t="s">
        <v>18</v>
      </c>
      <c r="M261" s="1" t="s">
        <v>28</v>
      </c>
      <c r="N261" s="1">
        <v>145.76740029822196</v>
      </c>
      <c r="O261" s="4"/>
      <c r="P261" s="16">
        <v>43585</v>
      </c>
      <c r="Q261" s="1">
        <f>YEAR(Tbl_Transaktion[[#This Row],[Bokföringsdatum]])</f>
        <v>2019</v>
      </c>
      <c r="R261" s="28">
        <f>MONTH(Tbl_Transaktion[[#This Row],[Bokföringsdatum]])</f>
        <v>4</v>
      </c>
      <c r="S261" s="28">
        <f>DAY(Tbl_Transaktion[[#This Row],[Bokföringsdatum]])</f>
        <v>30</v>
      </c>
    </row>
    <row r="262" spans="1:19" x14ac:dyDescent="0.3">
      <c r="A262" s="15" t="s">
        <v>24</v>
      </c>
      <c r="B262" s="1">
        <v>1025517481.0039601</v>
      </c>
      <c r="C262" s="1" t="s">
        <v>38</v>
      </c>
      <c r="D262" s="1">
        <v>7899</v>
      </c>
      <c r="E262" s="1" t="s">
        <v>20</v>
      </c>
      <c r="F262" s="1" t="str">
        <f>VLOOKUP(Tbl_Transaktion[[#This Row],[Ansvar]],Tbl_Ansvar[],2,FALSE)</f>
        <v>Avdelningen Fröet</v>
      </c>
      <c r="G262" s="1" t="str">
        <f>VLOOKUP(Tbl_Transaktion[[#This Row],[Ansvar]],Tbl_Ansvar[],3,FALSE)</f>
        <v>Maria Andersson</v>
      </c>
      <c r="H262" s="1"/>
      <c r="I262" s="1"/>
      <c r="J262" s="1"/>
      <c r="K262" s="1"/>
      <c r="L262" s="1" t="s">
        <v>40</v>
      </c>
      <c r="M262" s="1" t="s">
        <v>28</v>
      </c>
      <c r="N262" s="1">
        <v>260.52440180421132</v>
      </c>
      <c r="O262" s="4"/>
      <c r="P262" s="16">
        <v>43585</v>
      </c>
      <c r="Q262" s="1">
        <f>YEAR(Tbl_Transaktion[[#This Row],[Bokföringsdatum]])</f>
        <v>2019</v>
      </c>
      <c r="R262" s="28">
        <f>MONTH(Tbl_Transaktion[[#This Row],[Bokföringsdatum]])</f>
        <v>4</v>
      </c>
      <c r="S262" s="28">
        <f>DAY(Tbl_Transaktion[[#This Row],[Bokföringsdatum]])</f>
        <v>30</v>
      </c>
    </row>
    <row r="263" spans="1:19" x14ac:dyDescent="0.3">
      <c r="A263" s="15" t="s">
        <v>24</v>
      </c>
      <c r="B263" s="1">
        <v>657584317.78046095</v>
      </c>
      <c r="C263" s="1" t="s">
        <v>41</v>
      </c>
      <c r="D263" s="1">
        <v>7899</v>
      </c>
      <c r="E263" s="1" t="s">
        <v>16</v>
      </c>
      <c r="F263" s="1" t="str">
        <f>VLOOKUP(Tbl_Transaktion[[#This Row],[Ansvar]],Tbl_Ansvar[],2,FALSE)</f>
        <v>Avdelningen Blomman</v>
      </c>
      <c r="G263" s="1" t="str">
        <f>VLOOKUP(Tbl_Transaktion[[#This Row],[Ansvar]],Tbl_Ansvar[],3,FALSE)</f>
        <v>Maria Andersson</v>
      </c>
      <c r="H263" s="1"/>
      <c r="I263" s="1"/>
      <c r="J263" s="1"/>
      <c r="K263" s="1"/>
      <c r="L263" s="1" t="s">
        <v>37</v>
      </c>
      <c r="M263" s="1" t="s">
        <v>19</v>
      </c>
      <c r="N263" s="1">
        <v>774.40316658095128</v>
      </c>
      <c r="O263" s="4">
        <v>3184353927</v>
      </c>
      <c r="P263" s="16">
        <v>43585</v>
      </c>
      <c r="Q263" s="1">
        <f>YEAR(Tbl_Transaktion[[#This Row],[Bokföringsdatum]])</f>
        <v>2019</v>
      </c>
      <c r="R263" s="28">
        <f>MONTH(Tbl_Transaktion[[#This Row],[Bokföringsdatum]])</f>
        <v>4</v>
      </c>
      <c r="S263" s="28">
        <f>DAY(Tbl_Transaktion[[#This Row],[Bokföringsdatum]])</f>
        <v>30</v>
      </c>
    </row>
    <row r="264" spans="1:19" x14ac:dyDescent="0.3">
      <c r="A264" s="15" t="s">
        <v>24</v>
      </c>
      <c r="B264" s="1">
        <v>1010287653.2093558</v>
      </c>
      <c r="C264" s="1" t="s">
        <v>41</v>
      </c>
      <c r="D264" s="1">
        <v>7899</v>
      </c>
      <c r="E264" s="1" t="s">
        <v>20</v>
      </c>
      <c r="F264" s="1" t="str">
        <f>VLOOKUP(Tbl_Transaktion[[#This Row],[Ansvar]],Tbl_Ansvar[],2,FALSE)</f>
        <v>Avdelningen Fröet</v>
      </c>
      <c r="G264" s="1" t="str">
        <f>VLOOKUP(Tbl_Transaktion[[#This Row],[Ansvar]],Tbl_Ansvar[],3,FALSE)</f>
        <v>Maria Andersson</v>
      </c>
      <c r="H264" s="1"/>
      <c r="I264" s="1"/>
      <c r="J264" s="1"/>
      <c r="K264" s="1"/>
      <c r="L264" s="1" t="s">
        <v>37</v>
      </c>
      <c r="M264" s="1" t="s">
        <v>28</v>
      </c>
      <c r="N264" s="1">
        <v>167.04070438581343</v>
      </c>
      <c r="O264" s="4">
        <v>10121352580</v>
      </c>
      <c r="P264" s="16">
        <v>43585</v>
      </c>
      <c r="Q264" s="1">
        <f>YEAR(Tbl_Transaktion[[#This Row],[Bokföringsdatum]])</f>
        <v>2019</v>
      </c>
      <c r="R264" s="28">
        <f>MONTH(Tbl_Transaktion[[#This Row],[Bokföringsdatum]])</f>
        <v>4</v>
      </c>
      <c r="S264" s="28">
        <f>DAY(Tbl_Transaktion[[#This Row],[Bokföringsdatum]])</f>
        <v>30</v>
      </c>
    </row>
    <row r="265" spans="1:19" x14ac:dyDescent="0.3">
      <c r="A265" s="15" t="s">
        <v>24</v>
      </c>
      <c r="B265" s="1">
        <v>1256356341.4469039</v>
      </c>
      <c r="C265" s="1" t="s">
        <v>41</v>
      </c>
      <c r="D265" s="1">
        <v>7899</v>
      </c>
      <c r="E265" s="1" t="s">
        <v>16</v>
      </c>
      <c r="F265" s="1" t="str">
        <f>VLOOKUP(Tbl_Transaktion[[#This Row],[Ansvar]],Tbl_Ansvar[],2,FALSE)</f>
        <v>Avdelningen Blomman</v>
      </c>
      <c r="G265" s="1" t="str">
        <f>VLOOKUP(Tbl_Transaktion[[#This Row],[Ansvar]],Tbl_Ansvar[],3,FALSE)</f>
        <v>Maria Andersson</v>
      </c>
      <c r="H265" s="1"/>
      <c r="I265" s="1"/>
      <c r="J265" s="1"/>
      <c r="K265" s="1"/>
      <c r="L265" s="1" t="s">
        <v>37</v>
      </c>
      <c r="M265" s="1" t="s">
        <v>28</v>
      </c>
      <c r="N265" s="1">
        <v>547.33948428942142</v>
      </c>
      <c r="O265" s="4">
        <v>10232250257</v>
      </c>
      <c r="P265" s="16">
        <v>43585</v>
      </c>
      <c r="Q265" s="1">
        <f>YEAR(Tbl_Transaktion[[#This Row],[Bokföringsdatum]])</f>
        <v>2019</v>
      </c>
      <c r="R265" s="28">
        <f>MONTH(Tbl_Transaktion[[#This Row],[Bokföringsdatum]])</f>
        <v>4</v>
      </c>
      <c r="S265" s="28">
        <f>DAY(Tbl_Transaktion[[#This Row],[Bokföringsdatum]])</f>
        <v>30</v>
      </c>
    </row>
    <row r="266" spans="1:19" x14ac:dyDescent="0.3">
      <c r="A266" s="15" t="s">
        <v>24</v>
      </c>
      <c r="B266" s="1">
        <v>523186845.38171363</v>
      </c>
      <c r="C266" s="1" t="s">
        <v>42</v>
      </c>
      <c r="D266" s="1">
        <v>7897</v>
      </c>
      <c r="E266" s="1" t="s">
        <v>20</v>
      </c>
      <c r="F266" s="1" t="str">
        <f>VLOOKUP(Tbl_Transaktion[[#This Row],[Ansvar]],Tbl_Ansvar[],2,FALSE)</f>
        <v>Avdelningen Fröet</v>
      </c>
      <c r="G266" s="1" t="str">
        <f>VLOOKUP(Tbl_Transaktion[[#This Row],[Ansvar]],Tbl_Ansvar[],3,FALSE)</f>
        <v>Maria Andersson</v>
      </c>
      <c r="H266" s="1"/>
      <c r="I266" s="1"/>
      <c r="J266" s="1"/>
      <c r="K266" s="1"/>
      <c r="L266" s="1" t="s">
        <v>37</v>
      </c>
      <c r="M266" s="1" t="s">
        <v>19</v>
      </c>
      <c r="N266" s="1">
        <v>69.382377727493235</v>
      </c>
      <c r="O266" s="4">
        <v>3017387293</v>
      </c>
      <c r="P266" s="16">
        <v>43585</v>
      </c>
      <c r="Q266" s="1">
        <f>YEAR(Tbl_Transaktion[[#This Row],[Bokföringsdatum]])</f>
        <v>2019</v>
      </c>
      <c r="R266" s="28">
        <f>MONTH(Tbl_Transaktion[[#This Row],[Bokföringsdatum]])</f>
        <v>4</v>
      </c>
      <c r="S266" s="28">
        <f>DAY(Tbl_Transaktion[[#This Row],[Bokföringsdatum]])</f>
        <v>30</v>
      </c>
    </row>
    <row r="267" spans="1:19" x14ac:dyDescent="0.3">
      <c r="A267" s="15" t="s">
        <v>24</v>
      </c>
      <c r="B267" s="1">
        <v>270398506.87035114</v>
      </c>
      <c r="C267" s="1" t="s">
        <v>42</v>
      </c>
      <c r="D267" s="1">
        <v>7897</v>
      </c>
      <c r="E267" s="1" t="s">
        <v>20</v>
      </c>
      <c r="F267" s="1" t="str">
        <f>VLOOKUP(Tbl_Transaktion[[#This Row],[Ansvar]],Tbl_Ansvar[],2,FALSE)</f>
        <v>Avdelningen Fröet</v>
      </c>
      <c r="G267" s="1" t="str">
        <f>VLOOKUP(Tbl_Transaktion[[#This Row],[Ansvar]],Tbl_Ansvar[],3,FALSE)</f>
        <v>Maria Andersson</v>
      </c>
      <c r="H267" s="1"/>
      <c r="I267" s="1"/>
      <c r="J267" s="1"/>
      <c r="K267" s="1"/>
      <c r="L267" s="1" t="s">
        <v>37</v>
      </c>
      <c r="M267" s="1" t="s">
        <v>19</v>
      </c>
      <c r="N267" s="1">
        <v>301.22219009911834</v>
      </c>
      <c r="O267" s="4">
        <v>14484604</v>
      </c>
      <c r="P267" s="16">
        <v>43585</v>
      </c>
      <c r="Q267" s="1">
        <f>YEAR(Tbl_Transaktion[[#This Row],[Bokföringsdatum]])</f>
        <v>2019</v>
      </c>
      <c r="R267" s="28">
        <f>MONTH(Tbl_Transaktion[[#This Row],[Bokföringsdatum]])</f>
        <v>4</v>
      </c>
      <c r="S267" s="28">
        <f>DAY(Tbl_Transaktion[[#This Row],[Bokföringsdatum]])</f>
        <v>30</v>
      </c>
    </row>
    <row r="268" spans="1:19" x14ac:dyDescent="0.3">
      <c r="A268" s="15" t="s">
        <v>24</v>
      </c>
      <c r="B268" s="1">
        <v>52341631.566381104</v>
      </c>
      <c r="C268" s="1" t="s">
        <v>42</v>
      </c>
      <c r="D268" s="1">
        <v>7897</v>
      </c>
      <c r="E268" s="1" t="s">
        <v>20</v>
      </c>
      <c r="F268" s="1" t="str">
        <f>VLOOKUP(Tbl_Transaktion[[#This Row],[Ansvar]],Tbl_Ansvar[],2,FALSE)</f>
        <v>Avdelningen Fröet</v>
      </c>
      <c r="G268" s="1" t="str">
        <f>VLOOKUP(Tbl_Transaktion[[#This Row],[Ansvar]],Tbl_Ansvar[],3,FALSE)</f>
        <v>Maria Andersson</v>
      </c>
      <c r="H268" s="1"/>
      <c r="I268" s="1"/>
      <c r="J268" s="1"/>
      <c r="K268" s="1"/>
      <c r="L268" s="1" t="s">
        <v>37</v>
      </c>
      <c r="M268" s="1" t="s">
        <v>19</v>
      </c>
      <c r="N268" s="1">
        <v>284.9208608778552</v>
      </c>
      <c r="O268" s="4">
        <v>92053625</v>
      </c>
      <c r="P268" s="16">
        <v>43585</v>
      </c>
      <c r="Q268" s="1">
        <f>YEAR(Tbl_Transaktion[[#This Row],[Bokföringsdatum]])</f>
        <v>2019</v>
      </c>
      <c r="R268" s="28">
        <f>MONTH(Tbl_Transaktion[[#This Row],[Bokföringsdatum]])</f>
        <v>4</v>
      </c>
      <c r="S268" s="28">
        <f>DAY(Tbl_Transaktion[[#This Row],[Bokföringsdatum]])</f>
        <v>30</v>
      </c>
    </row>
    <row r="269" spans="1:19" x14ac:dyDescent="0.3">
      <c r="A269" s="15" t="s">
        <v>24</v>
      </c>
      <c r="B269" s="1">
        <v>993794966.89416754</v>
      </c>
      <c r="C269" s="1" t="s">
        <v>42</v>
      </c>
      <c r="D269" s="1">
        <v>7897</v>
      </c>
      <c r="E269" s="1" t="s">
        <v>20</v>
      </c>
      <c r="F269" s="1" t="str">
        <f>VLOOKUP(Tbl_Transaktion[[#This Row],[Ansvar]],Tbl_Ansvar[],2,FALSE)</f>
        <v>Avdelningen Fröet</v>
      </c>
      <c r="G269" s="1" t="str">
        <f>VLOOKUP(Tbl_Transaktion[[#This Row],[Ansvar]],Tbl_Ansvar[],3,FALSE)</f>
        <v>Maria Andersson</v>
      </c>
      <c r="H269" s="1"/>
      <c r="I269" s="1"/>
      <c r="J269" s="1"/>
      <c r="K269" s="1"/>
      <c r="L269" s="1" t="s">
        <v>37</v>
      </c>
      <c r="M269" s="1" t="s">
        <v>28</v>
      </c>
      <c r="N269" s="1">
        <v>370.51505990421026</v>
      </c>
      <c r="O269" s="4">
        <v>834255644</v>
      </c>
      <c r="P269" s="16">
        <v>43585</v>
      </c>
      <c r="Q269" s="1">
        <f>YEAR(Tbl_Transaktion[[#This Row],[Bokföringsdatum]])</f>
        <v>2019</v>
      </c>
      <c r="R269" s="28">
        <f>MONTH(Tbl_Transaktion[[#This Row],[Bokföringsdatum]])</f>
        <v>4</v>
      </c>
      <c r="S269" s="28">
        <f>DAY(Tbl_Transaktion[[#This Row],[Bokföringsdatum]])</f>
        <v>30</v>
      </c>
    </row>
    <row r="270" spans="1:19" x14ac:dyDescent="0.3">
      <c r="A270" s="15" t="s">
        <v>24</v>
      </c>
      <c r="B270" s="1">
        <v>561626169.80291283</v>
      </c>
      <c r="C270" s="1" t="s">
        <v>42</v>
      </c>
      <c r="D270" s="1">
        <v>7897</v>
      </c>
      <c r="E270" s="1" t="s">
        <v>20</v>
      </c>
      <c r="F270" s="1" t="str">
        <f>VLOOKUP(Tbl_Transaktion[[#This Row],[Ansvar]],Tbl_Ansvar[],2,FALSE)</f>
        <v>Avdelningen Fröet</v>
      </c>
      <c r="G270" s="1" t="str">
        <f>VLOOKUP(Tbl_Transaktion[[#This Row],[Ansvar]],Tbl_Ansvar[],3,FALSE)</f>
        <v>Maria Andersson</v>
      </c>
      <c r="H270" s="1"/>
      <c r="I270" s="1"/>
      <c r="J270" s="1"/>
      <c r="K270" s="1"/>
      <c r="L270" s="1" t="s">
        <v>37</v>
      </c>
      <c r="M270" s="1" t="s">
        <v>19</v>
      </c>
      <c r="N270" s="1">
        <v>290.95136544478868</v>
      </c>
      <c r="O270" s="4">
        <v>1371287047</v>
      </c>
      <c r="P270" s="16">
        <v>43585</v>
      </c>
      <c r="Q270" s="1">
        <f>YEAR(Tbl_Transaktion[[#This Row],[Bokföringsdatum]])</f>
        <v>2019</v>
      </c>
      <c r="R270" s="28">
        <f>MONTH(Tbl_Transaktion[[#This Row],[Bokföringsdatum]])</f>
        <v>4</v>
      </c>
      <c r="S270" s="28">
        <f>DAY(Tbl_Transaktion[[#This Row],[Bokföringsdatum]])</f>
        <v>30</v>
      </c>
    </row>
    <row r="271" spans="1:19" x14ac:dyDescent="0.3">
      <c r="A271" s="15" t="s">
        <v>24</v>
      </c>
      <c r="B271" s="1">
        <v>649917765.27795219</v>
      </c>
      <c r="C271" s="1" t="s">
        <v>42</v>
      </c>
      <c r="D271" s="1">
        <v>7897</v>
      </c>
      <c r="E271" s="1" t="s">
        <v>16</v>
      </c>
      <c r="F271" s="1" t="str">
        <f>VLOOKUP(Tbl_Transaktion[[#This Row],[Ansvar]],Tbl_Ansvar[],2,FALSE)</f>
        <v>Avdelningen Blomman</v>
      </c>
      <c r="G271" s="1" t="str">
        <f>VLOOKUP(Tbl_Transaktion[[#This Row],[Ansvar]],Tbl_Ansvar[],3,FALSE)</f>
        <v>Maria Andersson</v>
      </c>
      <c r="H271" s="1"/>
      <c r="I271" s="1"/>
      <c r="J271" s="1"/>
      <c r="K271" s="1"/>
      <c r="L271" s="1" t="s">
        <v>18</v>
      </c>
      <c r="M271" s="1" t="s">
        <v>19</v>
      </c>
      <c r="N271" s="1">
        <v>186.50727907627734</v>
      </c>
      <c r="O271" s="4">
        <v>1541755402</v>
      </c>
      <c r="P271" s="16">
        <v>43585</v>
      </c>
      <c r="Q271" s="1">
        <f>YEAR(Tbl_Transaktion[[#This Row],[Bokföringsdatum]])</f>
        <v>2019</v>
      </c>
      <c r="R271" s="28">
        <f>MONTH(Tbl_Transaktion[[#This Row],[Bokföringsdatum]])</f>
        <v>4</v>
      </c>
      <c r="S271" s="28">
        <f>DAY(Tbl_Transaktion[[#This Row],[Bokföringsdatum]])</f>
        <v>30</v>
      </c>
    </row>
    <row r="272" spans="1:19" x14ac:dyDescent="0.3">
      <c r="A272" s="15" t="s">
        <v>24</v>
      </c>
      <c r="B272" s="1">
        <v>335829880.54819024</v>
      </c>
      <c r="C272" s="1" t="s">
        <v>42</v>
      </c>
      <c r="D272" s="1">
        <v>7897</v>
      </c>
      <c r="E272" s="1" t="s">
        <v>20</v>
      </c>
      <c r="F272" s="1" t="str">
        <f>VLOOKUP(Tbl_Transaktion[[#This Row],[Ansvar]],Tbl_Ansvar[],2,FALSE)</f>
        <v>Avdelningen Fröet</v>
      </c>
      <c r="G272" s="1" t="str">
        <f>VLOOKUP(Tbl_Transaktion[[#This Row],[Ansvar]],Tbl_Ansvar[],3,FALSE)</f>
        <v>Maria Andersson</v>
      </c>
      <c r="H272" s="1"/>
      <c r="I272" s="1"/>
      <c r="J272" s="1"/>
      <c r="K272" s="1"/>
      <c r="L272" s="1" t="s">
        <v>37</v>
      </c>
      <c r="M272" s="1" t="s">
        <v>19</v>
      </c>
      <c r="N272" s="1">
        <v>810.82372926697212</v>
      </c>
      <c r="O272" s="4">
        <v>2231889719</v>
      </c>
      <c r="P272" s="16">
        <v>43585</v>
      </c>
      <c r="Q272" s="1">
        <f>YEAR(Tbl_Transaktion[[#This Row],[Bokföringsdatum]])</f>
        <v>2019</v>
      </c>
      <c r="R272" s="28">
        <f>MONTH(Tbl_Transaktion[[#This Row],[Bokföringsdatum]])</f>
        <v>4</v>
      </c>
      <c r="S272" s="28">
        <f>DAY(Tbl_Transaktion[[#This Row],[Bokföringsdatum]])</f>
        <v>30</v>
      </c>
    </row>
    <row r="273" spans="1:19" x14ac:dyDescent="0.3">
      <c r="A273" s="15" t="s">
        <v>24</v>
      </c>
      <c r="B273" s="1">
        <v>682439883.92289329</v>
      </c>
      <c r="C273" s="1" t="s">
        <v>42</v>
      </c>
      <c r="D273" s="1">
        <v>7897</v>
      </c>
      <c r="E273" s="1" t="s">
        <v>20</v>
      </c>
      <c r="F273" s="1" t="str">
        <f>VLOOKUP(Tbl_Transaktion[[#This Row],[Ansvar]],Tbl_Ansvar[],2,FALSE)</f>
        <v>Avdelningen Fröet</v>
      </c>
      <c r="G273" s="1" t="str">
        <f>VLOOKUP(Tbl_Transaktion[[#This Row],[Ansvar]],Tbl_Ansvar[],3,FALSE)</f>
        <v>Maria Andersson</v>
      </c>
      <c r="H273" s="1"/>
      <c r="I273" s="1"/>
      <c r="J273" s="1"/>
      <c r="K273" s="1"/>
      <c r="L273" s="1" t="s">
        <v>37</v>
      </c>
      <c r="M273" s="1" t="s">
        <v>19</v>
      </c>
      <c r="N273" s="1">
        <v>247.86903489422627</v>
      </c>
      <c r="O273" s="4">
        <v>2513865153</v>
      </c>
      <c r="P273" s="16">
        <v>43585</v>
      </c>
      <c r="Q273" s="1">
        <f>YEAR(Tbl_Transaktion[[#This Row],[Bokföringsdatum]])</f>
        <v>2019</v>
      </c>
      <c r="R273" s="28">
        <f>MONTH(Tbl_Transaktion[[#This Row],[Bokföringsdatum]])</f>
        <v>4</v>
      </c>
      <c r="S273" s="28">
        <f>DAY(Tbl_Transaktion[[#This Row],[Bokföringsdatum]])</f>
        <v>30</v>
      </c>
    </row>
    <row r="274" spans="1:19" x14ac:dyDescent="0.3">
      <c r="A274" s="15" t="s">
        <v>24</v>
      </c>
      <c r="B274" s="1">
        <v>649917765.27795219</v>
      </c>
      <c r="C274" s="1" t="s">
        <v>42</v>
      </c>
      <c r="D274" s="1">
        <v>7897</v>
      </c>
      <c r="E274" s="1" t="s">
        <v>16</v>
      </c>
      <c r="F274" s="1" t="str">
        <f>VLOOKUP(Tbl_Transaktion[[#This Row],[Ansvar]],Tbl_Ansvar[],2,FALSE)</f>
        <v>Avdelningen Blomman</v>
      </c>
      <c r="G274" s="1" t="str">
        <f>VLOOKUP(Tbl_Transaktion[[#This Row],[Ansvar]],Tbl_Ansvar[],3,FALSE)</f>
        <v>Maria Andersson</v>
      </c>
      <c r="H274" s="1"/>
      <c r="I274" s="1"/>
      <c r="J274" s="1"/>
      <c r="K274" s="1"/>
      <c r="L274" s="1" t="s">
        <v>18</v>
      </c>
      <c r="M274" s="1" t="s">
        <v>19</v>
      </c>
      <c r="N274" s="1">
        <v>185.10295264739725</v>
      </c>
      <c r="O274" s="4">
        <v>2514074859</v>
      </c>
      <c r="P274" s="16">
        <v>43585</v>
      </c>
      <c r="Q274" s="1">
        <f>YEAR(Tbl_Transaktion[[#This Row],[Bokföringsdatum]])</f>
        <v>2019</v>
      </c>
      <c r="R274" s="28">
        <f>MONTH(Tbl_Transaktion[[#This Row],[Bokföringsdatum]])</f>
        <v>4</v>
      </c>
      <c r="S274" s="28">
        <f>DAY(Tbl_Transaktion[[#This Row],[Bokföringsdatum]])</f>
        <v>30</v>
      </c>
    </row>
    <row r="275" spans="1:19" x14ac:dyDescent="0.3">
      <c r="A275" s="15" t="s">
        <v>24</v>
      </c>
      <c r="B275" s="1">
        <v>1239245412.482928</v>
      </c>
      <c r="C275" s="1" t="s">
        <v>42</v>
      </c>
      <c r="D275" s="1">
        <v>7897</v>
      </c>
      <c r="E275" s="1" t="s">
        <v>16</v>
      </c>
      <c r="F275" s="1" t="str">
        <f>VLOOKUP(Tbl_Transaktion[[#This Row],[Ansvar]],Tbl_Ansvar[],2,FALSE)</f>
        <v>Avdelningen Blomman</v>
      </c>
      <c r="G275" s="1" t="str">
        <f>VLOOKUP(Tbl_Transaktion[[#This Row],[Ansvar]],Tbl_Ansvar[],3,FALSE)</f>
        <v>Maria Andersson</v>
      </c>
      <c r="H275" s="1"/>
      <c r="I275" s="1"/>
      <c r="J275" s="1"/>
      <c r="K275" s="1"/>
      <c r="L275" s="1" t="s">
        <v>37</v>
      </c>
      <c r="M275" s="1" t="s">
        <v>28</v>
      </c>
      <c r="N275" s="1">
        <v>268.8401938806806</v>
      </c>
      <c r="O275" s="4">
        <v>2520674682</v>
      </c>
      <c r="P275" s="16">
        <v>43585</v>
      </c>
      <c r="Q275" s="1">
        <f>YEAR(Tbl_Transaktion[[#This Row],[Bokföringsdatum]])</f>
        <v>2019</v>
      </c>
      <c r="R275" s="28">
        <f>MONTH(Tbl_Transaktion[[#This Row],[Bokföringsdatum]])</f>
        <v>4</v>
      </c>
      <c r="S275" s="28">
        <f>DAY(Tbl_Transaktion[[#This Row],[Bokföringsdatum]])</f>
        <v>30</v>
      </c>
    </row>
    <row r="276" spans="1:19" x14ac:dyDescent="0.3">
      <c r="A276" s="15" t="s">
        <v>24</v>
      </c>
      <c r="B276" s="1">
        <v>457281823.42091948</v>
      </c>
      <c r="C276" s="1" t="s">
        <v>42</v>
      </c>
      <c r="D276" s="1">
        <v>7897</v>
      </c>
      <c r="E276" s="1" t="s">
        <v>20</v>
      </c>
      <c r="F276" s="1" t="str">
        <f>VLOOKUP(Tbl_Transaktion[[#This Row],[Ansvar]],Tbl_Ansvar[],2,FALSE)</f>
        <v>Avdelningen Fröet</v>
      </c>
      <c r="G276" s="1" t="str">
        <f>VLOOKUP(Tbl_Transaktion[[#This Row],[Ansvar]],Tbl_Ansvar[],3,FALSE)</f>
        <v>Maria Andersson</v>
      </c>
      <c r="H276" s="1"/>
      <c r="I276" s="1"/>
      <c r="J276" s="1"/>
      <c r="K276" s="1"/>
      <c r="L276" s="1" t="s">
        <v>37</v>
      </c>
      <c r="M276" s="1" t="s">
        <v>19</v>
      </c>
      <c r="N276" s="1">
        <v>1261.0438223419333</v>
      </c>
      <c r="O276" s="4">
        <v>2983335297</v>
      </c>
      <c r="P276" s="16">
        <v>43585</v>
      </c>
      <c r="Q276" s="1">
        <f>YEAR(Tbl_Transaktion[[#This Row],[Bokföringsdatum]])</f>
        <v>2019</v>
      </c>
      <c r="R276" s="28">
        <f>MONTH(Tbl_Transaktion[[#This Row],[Bokföringsdatum]])</f>
        <v>4</v>
      </c>
      <c r="S276" s="28">
        <f>DAY(Tbl_Transaktion[[#This Row],[Bokföringsdatum]])</f>
        <v>30</v>
      </c>
    </row>
    <row r="277" spans="1:19" x14ac:dyDescent="0.3">
      <c r="A277" s="15" t="s">
        <v>24</v>
      </c>
      <c r="B277" s="1">
        <v>391423653.4637273</v>
      </c>
      <c r="C277" s="1" t="s">
        <v>42</v>
      </c>
      <c r="D277" s="1">
        <v>7897</v>
      </c>
      <c r="E277" s="1" t="s">
        <v>20</v>
      </c>
      <c r="F277" s="1" t="str">
        <f>VLOOKUP(Tbl_Transaktion[[#This Row],[Ansvar]],Tbl_Ansvar[],2,FALSE)</f>
        <v>Avdelningen Fröet</v>
      </c>
      <c r="G277" s="1" t="str">
        <f>VLOOKUP(Tbl_Transaktion[[#This Row],[Ansvar]],Tbl_Ansvar[],3,FALSE)</f>
        <v>Maria Andersson</v>
      </c>
      <c r="H277" s="1"/>
      <c r="I277" s="1"/>
      <c r="J277" s="1"/>
      <c r="K277" s="1"/>
      <c r="L277" s="1" t="s">
        <v>37</v>
      </c>
      <c r="M277" s="1" t="s">
        <v>19</v>
      </c>
      <c r="N277" s="1">
        <v>1197.2222147975624</v>
      </c>
      <c r="O277" s="4">
        <v>3275329546</v>
      </c>
      <c r="P277" s="16">
        <v>43585</v>
      </c>
      <c r="Q277" s="1">
        <f>YEAR(Tbl_Transaktion[[#This Row],[Bokföringsdatum]])</f>
        <v>2019</v>
      </c>
      <c r="R277" s="28">
        <f>MONTH(Tbl_Transaktion[[#This Row],[Bokföringsdatum]])</f>
        <v>4</v>
      </c>
      <c r="S277" s="28">
        <f>DAY(Tbl_Transaktion[[#This Row],[Bokföringsdatum]])</f>
        <v>30</v>
      </c>
    </row>
    <row r="278" spans="1:19" x14ac:dyDescent="0.3">
      <c r="A278" s="15" t="s">
        <v>24</v>
      </c>
      <c r="B278" s="1">
        <v>511503019.15396643</v>
      </c>
      <c r="C278" s="1" t="s">
        <v>42</v>
      </c>
      <c r="D278" s="1">
        <v>7897</v>
      </c>
      <c r="E278" s="1" t="s">
        <v>20</v>
      </c>
      <c r="F278" s="1" t="str">
        <f>VLOOKUP(Tbl_Transaktion[[#This Row],[Ansvar]],Tbl_Ansvar[],2,FALSE)</f>
        <v>Avdelningen Fröet</v>
      </c>
      <c r="G278" s="1" t="str">
        <f>VLOOKUP(Tbl_Transaktion[[#This Row],[Ansvar]],Tbl_Ansvar[],3,FALSE)</f>
        <v>Maria Andersson</v>
      </c>
      <c r="H278" s="1"/>
      <c r="I278" s="1"/>
      <c r="J278" s="1"/>
      <c r="K278" s="1"/>
      <c r="L278" s="1" t="s">
        <v>37</v>
      </c>
      <c r="M278" s="1" t="s">
        <v>19</v>
      </c>
      <c r="N278" s="1">
        <v>205.88478363512476</v>
      </c>
      <c r="O278" s="4">
        <v>4458706126</v>
      </c>
      <c r="P278" s="16">
        <v>43585</v>
      </c>
      <c r="Q278" s="1">
        <f>YEAR(Tbl_Transaktion[[#This Row],[Bokföringsdatum]])</f>
        <v>2019</v>
      </c>
      <c r="R278" s="28">
        <f>MONTH(Tbl_Transaktion[[#This Row],[Bokföringsdatum]])</f>
        <v>4</v>
      </c>
      <c r="S278" s="28">
        <f>DAY(Tbl_Transaktion[[#This Row],[Bokföringsdatum]])</f>
        <v>30</v>
      </c>
    </row>
    <row r="279" spans="1:19" x14ac:dyDescent="0.3">
      <c r="A279" s="15" t="s">
        <v>24</v>
      </c>
      <c r="B279" s="1">
        <v>953774683.86778152</v>
      </c>
      <c r="C279" s="1" t="s">
        <v>42</v>
      </c>
      <c r="D279" s="1">
        <v>7897</v>
      </c>
      <c r="E279" s="1" t="s">
        <v>20</v>
      </c>
      <c r="F279" s="1" t="str">
        <f>VLOOKUP(Tbl_Transaktion[[#This Row],[Ansvar]],Tbl_Ansvar[],2,FALSE)</f>
        <v>Avdelningen Fröet</v>
      </c>
      <c r="G279" s="1" t="str">
        <f>VLOOKUP(Tbl_Transaktion[[#This Row],[Ansvar]],Tbl_Ansvar[],3,FALSE)</f>
        <v>Maria Andersson</v>
      </c>
      <c r="H279" s="1"/>
      <c r="I279" s="1"/>
      <c r="J279" s="1"/>
      <c r="K279" s="1"/>
      <c r="L279" s="1" t="s">
        <v>37</v>
      </c>
      <c r="M279" s="1" t="s">
        <v>28</v>
      </c>
      <c r="N279" s="1">
        <v>560.25636342202858</v>
      </c>
      <c r="O279" s="4">
        <v>5264345837</v>
      </c>
      <c r="P279" s="16">
        <v>43585</v>
      </c>
      <c r="Q279" s="1">
        <f>YEAR(Tbl_Transaktion[[#This Row],[Bokföringsdatum]])</f>
        <v>2019</v>
      </c>
      <c r="R279" s="28">
        <f>MONTH(Tbl_Transaktion[[#This Row],[Bokföringsdatum]])</f>
        <v>4</v>
      </c>
      <c r="S279" s="28">
        <f>DAY(Tbl_Transaktion[[#This Row],[Bokföringsdatum]])</f>
        <v>30</v>
      </c>
    </row>
    <row r="280" spans="1:19" x14ac:dyDescent="0.3">
      <c r="A280" s="15" t="s">
        <v>24</v>
      </c>
      <c r="B280" s="1">
        <v>160951059.44463727</v>
      </c>
      <c r="C280" s="1" t="s">
        <v>42</v>
      </c>
      <c r="D280" s="1">
        <v>7897</v>
      </c>
      <c r="E280" s="1" t="s">
        <v>20</v>
      </c>
      <c r="F280" s="1" t="str">
        <f>VLOOKUP(Tbl_Transaktion[[#This Row],[Ansvar]],Tbl_Ansvar[],2,FALSE)</f>
        <v>Avdelningen Fröet</v>
      </c>
      <c r="G280" s="1" t="str">
        <f>VLOOKUP(Tbl_Transaktion[[#This Row],[Ansvar]],Tbl_Ansvar[],3,FALSE)</f>
        <v>Maria Andersson</v>
      </c>
      <c r="H280" s="1"/>
      <c r="I280" s="1"/>
      <c r="J280" s="1"/>
      <c r="K280" s="1"/>
      <c r="L280" s="1" t="s">
        <v>18</v>
      </c>
      <c r="M280" s="1" t="s">
        <v>19</v>
      </c>
      <c r="N280" s="1">
        <v>901.41365078030583</v>
      </c>
      <c r="O280" s="4">
        <v>5306025311</v>
      </c>
      <c r="P280" s="16">
        <v>43585</v>
      </c>
      <c r="Q280" s="1">
        <f>YEAR(Tbl_Transaktion[[#This Row],[Bokföringsdatum]])</f>
        <v>2019</v>
      </c>
      <c r="R280" s="28">
        <f>MONTH(Tbl_Transaktion[[#This Row],[Bokföringsdatum]])</f>
        <v>4</v>
      </c>
      <c r="S280" s="28">
        <f>DAY(Tbl_Transaktion[[#This Row],[Bokföringsdatum]])</f>
        <v>30</v>
      </c>
    </row>
    <row r="281" spans="1:19" x14ac:dyDescent="0.3">
      <c r="A281" s="15" t="s">
        <v>24</v>
      </c>
      <c r="B281" s="1">
        <v>809042758.4841758</v>
      </c>
      <c r="C281" s="1" t="s">
        <v>42</v>
      </c>
      <c r="D281" s="1">
        <v>7897</v>
      </c>
      <c r="E281" s="1" t="s">
        <v>20</v>
      </c>
      <c r="F281" s="1" t="str">
        <f>VLOOKUP(Tbl_Transaktion[[#This Row],[Ansvar]],Tbl_Ansvar[],2,FALSE)</f>
        <v>Avdelningen Fröet</v>
      </c>
      <c r="G281" s="1" t="str">
        <f>VLOOKUP(Tbl_Transaktion[[#This Row],[Ansvar]],Tbl_Ansvar[],3,FALSE)</f>
        <v>Maria Andersson</v>
      </c>
      <c r="H281" s="1"/>
      <c r="I281" s="1"/>
      <c r="J281" s="1"/>
      <c r="K281" s="1"/>
      <c r="L281" s="1" t="s">
        <v>37</v>
      </c>
      <c r="M281" s="1" t="s">
        <v>28</v>
      </c>
      <c r="N281" s="1">
        <v>174.26800535186223</v>
      </c>
      <c r="O281" s="4">
        <v>5589452923</v>
      </c>
      <c r="P281" s="16">
        <v>43585</v>
      </c>
      <c r="Q281" s="1">
        <f>YEAR(Tbl_Transaktion[[#This Row],[Bokföringsdatum]])</f>
        <v>2019</v>
      </c>
      <c r="R281" s="28">
        <f>MONTH(Tbl_Transaktion[[#This Row],[Bokföringsdatum]])</f>
        <v>4</v>
      </c>
      <c r="S281" s="28">
        <f>DAY(Tbl_Transaktion[[#This Row],[Bokföringsdatum]])</f>
        <v>30</v>
      </c>
    </row>
    <row r="282" spans="1:19" x14ac:dyDescent="0.3">
      <c r="A282" s="15" t="s">
        <v>24</v>
      </c>
      <c r="B282" s="1">
        <v>1175952840.5475442</v>
      </c>
      <c r="C282" s="1" t="s">
        <v>42</v>
      </c>
      <c r="D282" s="1">
        <v>7897</v>
      </c>
      <c r="E282" s="1" t="s">
        <v>20</v>
      </c>
      <c r="F282" s="1" t="str">
        <f>VLOOKUP(Tbl_Transaktion[[#This Row],[Ansvar]],Tbl_Ansvar[],2,FALSE)</f>
        <v>Avdelningen Fröet</v>
      </c>
      <c r="G282" s="1" t="str">
        <f>VLOOKUP(Tbl_Transaktion[[#This Row],[Ansvar]],Tbl_Ansvar[],3,FALSE)</f>
        <v>Maria Andersson</v>
      </c>
      <c r="H282" s="1"/>
      <c r="I282" s="1"/>
      <c r="J282" s="1"/>
      <c r="K282" s="1"/>
      <c r="L282" s="1" t="s">
        <v>37</v>
      </c>
      <c r="M282" s="1" t="s">
        <v>28</v>
      </c>
      <c r="N282" s="1">
        <v>412.28246998044131</v>
      </c>
      <c r="O282" s="4">
        <v>7016457055</v>
      </c>
      <c r="P282" s="16">
        <v>43585</v>
      </c>
      <c r="Q282" s="1">
        <f>YEAR(Tbl_Transaktion[[#This Row],[Bokföringsdatum]])</f>
        <v>2019</v>
      </c>
      <c r="R282" s="28">
        <f>MONTH(Tbl_Transaktion[[#This Row],[Bokföringsdatum]])</f>
        <v>4</v>
      </c>
      <c r="S282" s="28">
        <f>DAY(Tbl_Transaktion[[#This Row],[Bokföringsdatum]])</f>
        <v>30</v>
      </c>
    </row>
    <row r="283" spans="1:19" x14ac:dyDescent="0.3">
      <c r="A283" s="15" t="s">
        <v>24</v>
      </c>
      <c r="B283" s="1">
        <v>392180561.73343146</v>
      </c>
      <c r="C283" s="1" t="s">
        <v>42</v>
      </c>
      <c r="D283" s="1">
        <v>7897</v>
      </c>
      <c r="E283" s="1" t="s">
        <v>20</v>
      </c>
      <c r="F283" s="1" t="str">
        <f>VLOOKUP(Tbl_Transaktion[[#This Row],[Ansvar]],Tbl_Ansvar[],2,FALSE)</f>
        <v>Avdelningen Fröet</v>
      </c>
      <c r="G283" s="1" t="str">
        <f>VLOOKUP(Tbl_Transaktion[[#This Row],[Ansvar]],Tbl_Ansvar[],3,FALSE)</f>
        <v>Maria Andersson</v>
      </c>
      <c r="H283" s="1"/>
      <c r="I283" s="1"/>
      <c r="J283" s="1"/>
      <c r="K283" s="1"/>
      <c r="L283" s="1" t="s">
        <v>37</v>
      </c>
      <c r="M283" s="1" t="s">
        <v>19</v>
      </c>
      <c r="N283" s="1">
        <v>629.24735350428102</v>
      </c>
      <c r="O283" s="4">
        <v>7734460534</v>
      </c>
      <c r="P283" s="16">
        <v>43585</v>
      </c>
      <c r="Q283" s="1">
        <f>YEAR(Tbl_Transaktion[[#This Row],[Bokföringsdatum]])</f>
        <v>2019</v>
      </c>
      <c r="R283" s="28">
        <f>MONTH(Tbl_Transaktion[[#This Row],[Bokföringsdatum]])</f>
        <v>4</v>
      </c>
      <c r="S283" s="28">
        <f>DAY(Tbl_Transaktion[[#This Row],[Bokföringsdatum]])</f>
        <v>30</v>
      </c>
    </row>
    <row r="284" spans="1:19" x14ac:dyDescent="0.3">
      <c r="A284" s="15" t="s">
        <v>24</v>
      </c>
      <c r="B284" s="1">
        <v>1118663471.0243363</v>
      </c>
      <c r="C284" s="1" t="s">
        <v>42</v>
      </c>
      <c r="D284" s="1">
        <v>7897</v>
      </c>
      <c r="E284" s="1" t="s">
        <v>20</v>
      </c>
      <c r="F284" s="1" t="str">
        <f>VLOOKUP(Tbl_Transaktion[[#This Row],[Ansvar]],Tbl_Ansvar[],2,FALSE)</f>
        <v>Avdelningen Fröet</v>
      </c>
      <c r="G284" s="1" t="str">
        <f>VLOOKUP(Tbl_Transaktion[[#This Row],[Ansvar]],Tbl_Ansvar[],3,FALSE)</f>
        <v>Maria Andersson</v>
      </c>
      <c r="H284" s="1"/>
      <c r="I284" s="1"/>
      <c r="J284" s="1"/>
      <c r="K284" s="1"/>
      <c r="L284" s="1" t="s">
        <v>37</v>
      </c>
      <c r="M284" s="1" t="s">
        <v>28</v>
      </c>
      <c r="N284" s="1">
        <v>403.8501517725748</v>
      </c>
      <c r="O284" s="4">
        <v>8336806722</v>
      </c>
      <c r="P284" s="16">
        <v>43585</v>
      </c>
      <c r="Q284" s="1">
        <f>YEAR(Tbl_Transaktion[[#This Row],[Bokföringsdatum]])</f>
        <v>2019</v>
      </c>
      <c r="R284" s="28">
        <f>MONTH(Tbl_Transaktion[[#This Row],[Bokföringsdatum]])</f>
        <v>4</v>
      </c>
      <c r="S284" s="28">
        <f>DAY(Tbl_Transaktion[[#This Row],[Bokföringsdatum]])</f>
        <v>30</v>
      </c>
    </row>
    <row r="285" spans="1:19" x14ac:dyDescent="0.3">
      <c r="A285" s="15" t="s">
        <v>24</v>
      </c>
      <c r="B285" s="1">
        <v>651795372.28675032</v>
      </c>
      <c r="C285" s="1" t="s">
        <v>42</v>
      </c>
      <c r="D285" s="1">
        <v>7897</v>
      </c>
      <c r="E285" s="1" t="s">
        <v>16</v>
      </c>
      <c r="F285" s="1" t="str">
        <f>VLOOKUP(Tbl_Transaktion[[#This Row],[Ansvar]],Tbl_Ansvar[],2,FALSE)</f>
        <v>Avdelningen Blomman</v>
      </c>
      <c r="G285" s="1" t="str">
        <f>VLOOKUP(Tbl_Transaktion[[#This Row],[Ansvar]],Tbl_Ansvar[],3,FALSE)</f>
        <v>Maria Andersson</v>
      </c>
      <c r="H285" s="1"/>
      <c r="I285" s="1"/>
      <c r="J285" s="1"/>
      <c r="K285" s="1"/>
      <c r="L285" s="1" t="s">
        <v>37</v>
      </c>
      <c r="M285" s="1" t="s">
        <v>19</v>
      </c>
      <c r="N285" s="1">
        <v>1050.6067016092643</v>
      </c>
      <c r="O285" s="4">
        <v>8520649610</v>
      </c>
      <c r="P285" s="16">
        <v>43616</v>
      </c>
      <c r="Q285" s="1">
        <f>YEAR(Tbl_Transaktion[[#This Row],[Bokföringsdatum]])</f>
        <v>2019</v>
      </c>
      <c r="R285" s="28">
        <f>MONTH(Tbl_Transaktion[[#This Row],[Bokföringsdatum]])</f>
        <v>5</v>
      </c>
      <c r="S285" s="28">
        <f>DAY(Tbl_Transaktion[[#This Row],[Bokföringsdatum]])</f>
        <v>31</v>
      </c>
    </row>
    <row r="286" spans="1:19" x14ac:dyDescent="0.3">
      <c r="A286" s="15" t="s">
        <v>24</v>
      </c>
      <c r="B286" s="1">
        <v>235893648.13534892</v>
      </c>
      <c r="C286" s="1" t="s">
        <v>42</v>
      </c>
      <c r="D286" s="1">
        <v>7897</v>
      </c>
      <c r="E286" s="1" t="s">
        <v>20</v>
      </c>
      <c r="F286" s="1" t="str">
        <f>VLOOKUP(Tbl_Transaktion[[#This Row],[Ansvar]],Tbl_Ansvar[],2,FALSE)</f>
        <v>Avdelningen Fröet</v>
      </c>
      <c r="G286" s="1" t="str">
        <f>VLOOKUP(Tbl_Transaktion[[#This Row],[Ansvar]],Tbl_Ansvar[],3,FALSE)</f>
        <v>Maria Andersson</v>
      </c>
      <c r="H286" s="1"/>
      <c r="I286" s="1"/>
      <c r="J286" s="1"/>
      <c r="K286" s="1"/>
      <c r="L286" s="1" t="s">
        <v>37</v>
      </c>
      <c r="M286" s="1" t="s">
        <v>19</v>
      </c>
      <c r="N286" s="1">
        <v>774.5798740523328</v>
      </c>
      <c r="O286" s="4">
        <v>9474859400</v>
      </c>
      <c r="P286" s="16">
        <v>43617</v>
      </c>
      <c r="Q286" s="1">
        <f>YEAR(Tbl_Transaktion[[#This Row],[Bokföringsdatum]])</f>
        <v>2019</v>
      </c>
      <c r="R286" s="28">
        <f>MONTH(Tbl_Transaktion[[#This Row],[Bokföringsdatum]])</f>
        <v>6</v>
      </c>
      <c r="S286" s="28">
        <f>DAY(Tbl_Transaktion[[#This Row],[Bokföringsdatum]])</f>
        <v>1</v>
      </c>
    </row>
    <row r="287" spans="1:19" x14ac:dyDescent="0.3">
      <c r="A287" s="15" t="s">
        <v>24</v>
      </c>
      <c r="B287" s="1">
        <v>985065054.2443738</v>
      </c>
      <c r="C287" s="1" t="s">
        <v>42</v>
      </c>
      <c r="D287" s="1">
        <v>7897</v>
      </c>
      <c r="E287" s="1" t="s">
        <v>20</v>
      </c>
      <c r="F287" s="1" t="str">
        <f>VLOOKUP(Tbl_Transaktion[[#This Row],[Ansvar]],Tbl_Ansvar[],2,FALSE)</f>
        <v>Avdelningen Fröet</v>
      </c>
      <c r="G287" s="1" t="str">
        <f>VLOOKUP(Tbl_Transaktion[[#This Row],[Ansvar]],Tbl_Ansvar[],3,FALSE)</f>
        <v>Maria Andersson</v>
      </c>
      <c r="H287" s="1"/>
      <c r="I287" s="1"/>
      <c r="J287" s="1"/>
      <c r="K287" s="1"/>
      <c r="L287" s="1" t="s">
        <v>37</v>
      </c>
      <c r="M287" s="1" t="s">
        <v>28</v>
      </c>
      <c r="N287" s="1">
        <v>685.7777457484251</v>
      </c>
      <c r="O287" s="4">
        <v>9935731897</v>
      </c>
      <c r="P287" s="16">
        <v>43618</v>
      </c>
      <c r="Q287" s="1">
        <f>YEAR(Tbl_Transaktion[[#This Row],[Bokföringsdatum]])</f>
        <v>2019</v>
      </c>
      <c r="R287" s="28">
        <f>MONTH(Tbl_Transaktion[[#This Row],[Bokföringsdatum]])</f>
        <v>6</v>
      </c>
      <c r="S287" s="28">
        <f>DAY(Tbl_Transaktion[[#This Row],[Bokföringsdatum]])</f>
        <v>2</v>
      </c>
    </row>
    <row r="288" spans="1:19" x14ac:dyDescent="0.3">
      <c r="A288" s="15" t="s">
        <v>24</v>
      </c>
      <c r="B288" s="1">
        <v>317552716.71608251</v>
      </c>
      <c r="C288" s="1" t="s">
        <v>42</v>
      </c>
      <c r="D288" s="1">
        <v>7897</v>
      </c>
      <c r="E288" s="1" t="s">
        <v>16</v>
      </c>
      <c r="F288" s="1" t="str">
        <f>VLOOKUP(Tbl_Transaktion[[#This Row],[Ansvar]],Tbl_Ansvar[],2,FALSE)</f>
        <v>Avdelningen Blomman</v>
      </c>
      <c r="G288" s="1" t="str">
        <f>VLOOKUP(Tbl_Transaktion[[#This Row],[Ansvar]],Tbl_Ansvar[],3,FALSE)</f>
        <v>Maria Andersson</v>
      </c>
      <c r="H288" s="1"/>
      <c r="I288" s="1"/>
      <c r="J288" s="1"/>
      <c r="K288" s="1"/>
      <c r="L288" s="1" t="s">
        <v>37</v>
      </c>
      <c r="M288" s="1" t="s">
        <v>19</v>
      </c>
      <c r="N288" s="1">
        <v>516.10859513718196</v>
      </c>
      <c r="O288" s="4">
        <v>10197281732</v>
      </c>
      <c r="P288" s="16">
        <v>43619</v>
      </c>
      <c r="Q288" s="1">
        <f>YEAR(Tbl_Transaktion[[#This Row],[Bokföringsdatum]])</f>
        <v>2019</v>
      </c>
      <c r="R288" s="28">
        <f>MONTH(Tbl_Transaktion[[#This Row],[Bokföringsdatum]])</f>
        <v>6</v>
      </c>
      <c r="S288" s="28">
        <f>DAY(Tbl_Transaktion[[#This Row],[Bokföringsdatum]])</f>
        <v>3</v>
      </c>
    </row>
    <row r="289" spans="1:19" x14ac:dyDescent="0.3">
      <c r="A289" s="15" t="s">
        <v>24</v>
      </c>
      <c r="B289" s="1">
        <v>1126951941.3243792</v>
      </c>
      <c r="C289" s="1" t="s">
        <v>42</v>
      </c>
      <c r="D289" s="1">
        <v>7897</v>
      </c>
      <c r="E289" s="1" t="s">
        <v>20</v>
      </c>
      <c r="F289" s="1" t="str">
        <f>VLOOKUP(Tbl_Transaktion[[#This Row],[Ansvar]],Tbl_Ansvar[],2,FALSE)</f>
        <v>Avdelningen Fröet</v>
      </c>
      <c r="G289" s="1" t="str">
        <f>VLOOKUP(Tbl_Transaktion[[#This Row],[Ansvar]],Tbl_Ansvar[],3,FALSE)</f>
        <v>Maria Andersson</v>
      </c>
      <c r="H289" s="1"/>
      <c r="I289" s="1"/>
      <c r="J289" s="1"/>
      <c r="K289" s="1"/>
      <c r="L289" s="1" t="s">
        <v>37</v>
      </c>
      <c r="M289" s="1" t="s">
        <v>28</v>
      </c>
      <c r="N289" s="1">
        <v>174.5284855254493</v>
      </c>
      <c r="O289" s="4">
        <v>10242141449</v>
      </c>
      <c r="P289" s="16">
        <v>43620</v>
      </c>
      <c r="Q289" s="1">
        <f>YEAR(Tbl_Transaktion[[#This Row],[Bokföringsdatum]])</f>
        <v>2019</v>
      </c>
      <c r="R289" s="28">
        <f>MONTH(Tbl_Transaktion[[#This Row],[Bokföringsdatum]])</f>
        <v>6</v>
      </c>
      <c r="S289" s="28">
        <f>DAY(Tbl_Transaktion[[#This Row],[Bokföringsdatum]])</f>
        <v>4</v>
      </c>
    </row>
    <row r="290" spans="1:19" x14ac:dyDescent="0.3">
      <c r="A290" s="15" t="s">
        <v>24</v>
      </c>
      <c r="B290" s="1">
        <v>167980021.38459906</v>
      </c>
      <c r="C290" s="1" t="s">
        <v>42</v>
      </c>
      <c r="D290" s="1">
        <v>7897</v>
      </c>
      <c r="E290" s="1" t="s">
        <v>20</v>
      </c>
      <c r="F290" s="1" t="str">
        <f>VLOOKUP(Tbl_Transaktion[[#This Row],[Ansvar]],Tbl_Ansvar[],2,FALSE)</f>
        <v>Avdelningen Fröet</v>
      </c>
      <c r="G290" s="1" t="str">
        <f>VLOOKUP(Tbl_Transaktion[[#This Row],[Ansvar]],Tbl_Ansvar[],3,FALSE)</f>
        <v>Maria Andersson</v>
      </c>
      <c r="H290" s="1"/>
      <c r="I290" s="1"/>
      <c r="J290" s="1"/>
      <c r="K290" s="1"/>
      <c r="L290" s="1" t="s">
        <v>37</v>
      </c>
      <c r="M290" s="1" t="s">
        <v>19</v>
      </c>
      <c r="N290" s="1">
        <v>290.86296161429067</v>
      </c>
      <c r="O290" s="4">
        <v>11067134044</v>
      </c>
      <c r="P290" s="16">
        <v>43621</v>
      </c>
      <c r="Q290" s="1">
        <f>YEAR(Tbl_Transaktion[[#This Row],[Bokföringsdatum]])</f>
        <v>2019</v>
      </c>
      <c r="R290" s="28">
        <f>MONTH(Tbl_Transaktion[[#This Row],[Bokföringsdatum]])</f>
        <v>6</v>
      </c>
      <c r="S290" s="28">
        <f>DAY(Tbl_Transaktion[[#This Row],[Bokföringsdatum]])</f>
        <v>5</v>
      </c>
    </row>
    <row r="291" spans="1:19" x14ac:dyDescent="0.3">
      <c r="A291" s="15" t="s">
        <v>24</v>
      </c>
      <c r="B291" s="1">
        <v>417091050.08079851</v>
      </c>
      <c r="C291" s="1" t="s">
        <v>42</v>
      </c>
      <c r="D291" s="1">
        <v>7897</v>
      </c>
      <c r="E291" s="1" t="s">
        <v>20</v>
      </c>
      <c r="F291" s="1" t="str">
        <f>VLOOKUP(Tbl_Transaktion[[#This Row],[Ansvar]],Tbl_Ansvar[],2,FALSE)</f>
        <v>Avdelningen Fröet</v>
      </c>
      <c r="G291" s="1" t="str">
        <f>VLOOKUP(Tbl_Transaktion[[#This Row],[Ansvar]],Tbl_Ansvar[],3,FALSE)</f>
        <v>Maria Andersson</v>
      </c>
      <c r="H291" s="1"/>
      <c r="I291" s="1"/>
      <c r="J291" s="1"/>
      <c r="K291" s="1"/>
      <c r="L291" s="1" t="s">
        <v>37</v>
      </c>
      <c r="M291" s="1" t="s">
        <v>19</v>
      </c>
      <c r="N291" s="1">
        <v>412.08090090363521</v>
      </c>
      <c r="O291" s="4">
        <v>11728310398</v>
      </c>
      <c r="P291" s="16">
        <v>43622</v>
      </c>
      <c r="Q291" s="1">
        <f>YEAR(Tbl_Transaktion[[#This Row],[Bokföringsdatum]])</f>
        <v>2019</v>
      </c>
      <c r="R291" s="28">
        <f>MONTH(Tbl_Transaktion[[#This Row],[Bokföringsdatum]])</f>
        <v>6</v>
      </c>
      <c r="S291" s="28">
        <f>DAY(Tbl_Transaktion[[#This Row],[Bokföringsdatum]])</f>
        <v>6</v>
      </c>
    </row>
    <row r="292" spans="1:19" x14ac:dyDescent="0.3">
      <c r="A292" s="15" t="s">
        <v>24</v>
      </c>
      <c r="B292" s="1">
        <v>558554808.58712816</v>
      </c>
      <c r="C292" s="1" t="s">
        <v>42</v>
      </c>
      <c r="D292" s="1">
        <v>7897</v>
      </c>
      <c r="E292" s="1" t="s">
        <v>20</v>
      </c>
      <c r="F292" s="1" t="str">
        <f>VLOOKUP(Tbl_Transaktion[[#This Row],[Ansvar]],Tbl_Ansvar[],2,FALSE)</f>
        <v>Avdelningen Fröet</v>
      </c>
      <c r="G292" s="1" t="str">
        <f>VLOOKUP(Tbl_Transaktion[[#This Row],[Ansvar]],Tbl_Ansvar[],3,FALSE)</f>
        <v>Maria Andersson</v>
      </c>
      <c r="H292" s="1"/>
      <c r="I292" s="1"/>
      <c r="J292" s="1"/>
      <c r="K292" s="1"/>
      <c r="L292" s="1" t="s">
        <v>37</v>
      </c>
      <c r="M292" s="1" t="s">
        <v>19</v>
      </c>
      <c r="N292" s="1">
        <v>285.37577534576201</v>
      </c>
      <c r="O292" s="4">
        <v>12192341085</v>
      </c>
      <c r="P292" s="16">
        <v>43623</v>
      </c>
      <c r="Q292" s="1">
        <f>YEAR(Tbl_Transaktion[[#This Row],[Bokföringsdatum]])</f>
        <v>2019</v>
      </c>
      <c r="R292" s="28">
        <f>MONTH(Tbl_Transaktion[[#This Row],[Bokföringsdatum]])</f>
        <v>6</v>
      </c>
      <c r="S292" s="28">
        <f>DAY(Tbl_Transaktion[[#This Row],[Bokföringsdatum]])</f>
        <v>7</v>
      </c>
    </row>
    <row r="293" spans="1:19" x14ac:dyDescent="0.3">
      <c r="A293" s="15" t="s">
        <v>24</v>
      </c>
      <c r="B293" s="1">
        <v>1106102563.7390568</v>
      </c>
      <c r="C293" s="1" t="s">
        <v>42</v>
      </c>
      <c r="D293" s="1">
        <v>7897</v>
      </c>
      <c r="E293" s="1" t="s">
        <v>20</v>
      </c>
      <c r="F293" s="1" t="str">
        <f>VLOOKUP(Tbl_Transaktion[[#This Row],[Ansvar]],Tbl_Ansvar[],2,FALSE)</f>
        <v>Avdelningen Fröet</v>
      </c>
      <c r="G293" s="1" t="str">
        <f>VLOOKUP(Tbl_Transaktion[[#This Row],[Ansvar]],Tbl_Ansvar[],3,FALSE)</f>
        <v>Maria Andersson</v>
      </c>
      <c r="H293" s="1"/>
      <c r="I293" s="1"/>
      <c r="J293" s="1"/>
      <c r="K293" s="1"/>
      <c r="L293" s="1" t="s">
        <v>37</v>
      </c>
      <c r="M293" s="1" t="s">
        <v>28</v>
      </c>
      <c r="N293" s="1">
        <v>258.5163252497955</v>
      </c>
      <c r="O293" s="4">
        <v>12255091463</v>
      </c>
      <c r="P293" s="16">
        <v>43624</v>
      </c>
      <c r="Q293" s="1">
        <f>YEAR(Tbl_Transaktion[[#This Row],[Bokföringsdatum]])</f>
        <v>2019</v>
      </c>
      <c r="R293" s="28">
        <f>MONTH(Tbl_Transaktion[[#This Row],[Bokföringsdatum]])</f>
        <v>6</v>
      </c>
      <c r="S293" s="28">
        <f>DAY(Tbl_Transaktion[[#This Row],[Bokföringsdatum]])</f>
        <v>8</v>
      </c>
    </row>
    <row r="294" spans="1:19" x14ac:dyDescent="0.3">
      <c r="A294" s="15" t="s">
        <v>24</v>
      </c>
      <c r="B294" s="1">
        <v>891275531.59038544</v>
      </c>
      <c r="C294" s="1" t="s">
        <v>42</v>
      </c>
      <c r="D294" s="1">
        <v>7896</v>
      </c>
      <c r="E294" s="1" t="s">
        <v>20</v>
      </c>
      <c r="F294" s="1" t="str">
        <f>VLOOKUP(Tbl_Transaktion[[#This Row],[Ansvar]],Tbl_Ansvar[],2,FALSE)</f>
        <v>Avdelningen Fröet</v>
      </c>
      <c r="G294" s="1" t="str">
        <f>VLOOKUP(Tbl_Transaktion[[#This Row],[Ansvar]],Tbl_Ansvar[],3,FALSE)</f>
        <v>Maria Andersson</v>
      </c>
      <c r="H294" s="1"/>
      <c r="I294" s="1"/>
      <c r="J294" s="1"/>
      <c r="K294" s="1"/>
      <c r="L294" s="1" t="s">
        <v>37</v>
      </c>
      <c r="M294" s="1" t="s">
        <v>28</v>
      </c>
      <c r="N294" s="1">
        <v>547.69043789441139</v>
      </c>
      <c r="O294" s="4">
        <v>12461950252</v>
      </c>
      <c r="P294" s="16">
        <v>43625</v>
      </c>
      <c r="Q294" s="1">
        <f>YEAR(Tbl_Transaktion[[#This Row],[Bokföringsdatum]])</f>
        <v>2019</v>
      </c>
      <c r="R294" s="28">
        <f>MONTH(Tbl_Transaktion[[#This Row],[Bokföringsdatum]])</f>
        <v>6</v>
      </c>
      <c r="S294" s="28">
        <f>DAY(Tbl_Transaktion[[#This Row],[Bokföringsdatum]])</f>
        <v>9</v>
      </c>
    </row>
    <row r="295" spans="1:19" x14ac:dyDescent="0.3">
      <c r="A295" s="15" t="s">
        <v>24</v>
      </c>
      <c r="B295" s="1">
        <v>327760373.10262978</v>
      </c>
      <c r="C295" s="1" t="s">
        <v>42</v>
      </c>
      <c r="D295" s="1">
        <v>7896</v>
      </c>
      <c r="E295" s="1" t="s">
        <v>16</v>
      </c>
      <c r="F295" s="1" t="str">
        <f>VLOOKUP(Tbl_Transaktion[[#This Row],[Ansvar]],Tbl_Ansvar[],2,FALSE)</f>
        <v>Avdelningen Blomman</v>
      </c>
      <c r="G295" s="1" t="str">
        <f>VLOOKUP(Tbl_Transaktion[[#This Row],[Ansvar]],Tbl_Ansvar[],3,FALSE)</f>
        <v>Maria Andersson</v>
      </c>
      <c r="H295" s="1"/>
      <c r="I295" s="1"/>
      <c r="J295" s="1"/>
      <c r="K295" s="1"/>
      <c r="L295" s="1" t="s">
        <v>37</v>
      </c>
      <c r="M295" s="1" t="s">
        <v>19</v>
      </c>
      <c r="N295" s="1">
        <v>258.37998319176819</v>
      </c>
      <c r="O295" s="4">
        <v>12514717606</v>
      </c>
      <c r="P295" s="16">
        <v>43626</v>
      </c>
      <c r="Q295" s="1">
        <f>YEAR(Tbl_Transaktion[[#This Row],[Bokföringsdatum]])</f>
        <v>2019</v>
      </c>
      <c r="R295" s="28">
        <f>MONTH(Tbl_Transaktion[[#This Row],[Bokföringsdatum]])</f>
        <v>6</v>
      </c>
      <c r="S295" s="28">
        <f>DAY(Tbl_Transaktion[[#This Row],[Bokföringsdatum]])</f>
        <v>10</v>
      </c>
    </row>
    <row r="296" spans="1:19" x14ac:dyDescent="0.3">
      <c r="A296" s="15" t="s">
        <v>24</v>
      </c>
      <c r="B296" s="1">
        <v>876411710.76943481</v>
      </c>
      <c r="C296" s="1" t="s">
        <v>42</v>
      </c>
      <c r="D296" s="1">
        <v>7896</v>
      </c>
      <c r="E296" s="1" t="s">
        <v>16</v>
      </c>
      <c r="F296" s="1" t="str">
        <f>VLOOKUP(Tbl_Transaktion[[#This Row],[Ansvar]],Tbl_Ansvar[],2,FALSE)</f>
        <v>Avdelningen Blomman</v>
      </c>
      <c r="G296" s="1" t="str">
        <f>VLOOKUP(Tbl_Transaktion[[#This Row],[Ansvar]],Tbl_Ansvar[],3,FALSE)</f>
        <v>Maria Andersson</v>
      </c>
      <c r="H296" s="1"/>
      <c r="I296" s="1"/>
      <c r="J296" s="1"/>
      <c r="K296" s="1"/>
      <c r="L296" s="1" t="s">
        <v>37</v>
      </c>
      <c r="M296" s="1" t="s">
        <v>28</v>
      </c>
      <c r="N296" s="1">
        <v>7842.2147576638108</v>
      </c>
      <c r="O296" s="4">
        <v>12725654374</v>
      </c>
      <c r="P296" s="16">
        <v>43627</v>
      </c>
      <c r="Q296" s="1">
        <f>YEAR(Tbl_Transaktion[[#This Row],[Bokföringsdatum]])</f>
        <v>2019</v>
      </c>
      <c r="R296" s="28">
        <f>MONTH(Tbl_Transaktion[[#This Row],[Bokföringsdatum]])</f>
        <v>6</v>
      </c>
      <c r="S296" s="28">
        <f>DAY(Tbl_Transaktion[[#This Row],[Bokföringsdatum]])</f>
        <v>11</v>
      </c>
    </row>
    <row r="297" spans="1:19" x14ac:dyDescent="0.3">
      <c r="A297" s="15" t="s">
        <v>24</v>
      </c>
      <c r="B297" s="1">
        <v>880264649.62814546</v>
      </c>
      <c r="C297" s="1" t="s">
        <v>42</v>
      </c>
      <c r="D297" s="1">
        <v>7896</v>
      </c>
      <c r="E297" s="1" t="s">
        <v>16</v>
      </c>
      <c r="F297" s="1" t="str">
        <f>VLOOKUP(Tbl_Transaktion[[#This Row],[Ansvar]],Tbl_Ansvar[],2,FALSE)</f>
        <v>Avdelningen Blomman</v>
      </c>
      <c r="G297" s="1" t="str">
        <f>VLOOKUP(Tbl_Transaktion[[#This Row],[Ansvar]],Tbl_Ansvar[],3,FALSE)</f>
        <v>Maria Andersson</v>
      </c>
      <c r="H297" s="1"/>
      <c r="I297" s="1"/>
      <c r="J297" s="1"/>
      <c r="K297" s="1"/>
      <c r="L297" s="1" t="s">
        <v>37</v>
      </c>
      <c r="M297" s="1" t="s">
        <v>28</v>
      </c>
      <c r="N297" s="1">
        <v>335.01446790007185</v>
      </c>
      <c r="O297" s="4">
        <v>13230781456</v>
      </c>
      <c r="P297" s="16">
        <v>43628</v>
      </c>
      <c r="Q297" s="1">
        <f>YEAR(Tbl_Transaktion[[#This Row],[Bokföringsdatum]])</f>
        <v>2019</v>
      </c>
      <c r="R297" s="28">
        <f>MONTH(Tbl_Transaktion[[#This Row],[Bokföringsdatum]])</f>
        <v>6</v>
      </c>
      <c r="S297" s="28">
        <f>DAY(Tbl_Transaktion[[#This Row],[Bokföringsdatum]])</f>
        <v>12</v>
      </c>
    </row>
    <row r="298" spans="1:19" x14ac:dyDescent="0.3">
      <c r="A298" s="15" t="s">
        <v>24</v>
      </c>
      <c r="B298" s="1">
        <v>1032737147.8270378</v>
      </c>
      <c r="C298" s="1" t="s">
        <v>42</v>
      </c>
      <c r="D298" s="1">
        <v>7896</v>
      </c>
      <c r="E298" s="1" t="s">
        <v>20</v>
      </c>
      <c r="F298" s="1" t="str">
        <f>VLOOKUP(Tbl_Transaktion[[#This Row],[Ansvar]],Tbl_Ansvar[],2,FALSE)</f>
        <v>Avdelningen Fröet</v>
      </c>
      <c r="G298" s="1" t="str">
        <f>VLOOKUP(Tbl_Transaktion[[#This Row],[Ansvar]],Tbl_Ansvar[],3,FALSE)</f>
        <v>Maria Andersson</v>
      </c>
      <c r="H298" s="1"/>
      <c r="I298" s="1"/>
      <c r="J298" s="1"/>
      <c r="K298" s="1"/>
      <c r="L298" s="1" t="s">
        <v>37</v>
      </c>
      <c r="M298" s="1" t="s">
        <v>28</v>
      </c>
      <c r="N298" s="1">
        <v>2116.0387377543898</v>
      </c>
      <c r="O298" s="4">
        <v>14044056339</v>
      </c>
      <c r="P298" s="16">
        <v>43629</v>
      </c>
      <c r="Q298" s="1">
        <f>YEAR(Tbl_Transaktion[[#This Row],[Bokföringsdatum]])</f>
        <v>2019</v>
      </c>
      <c r="R298" s="28">
        <f>MONTH(Tbl_Transaktion[[#This Row],[Bokföringsdatum]])</f>
        <v>6</v>
      </c>
      <c r="S298" s="28">
        <f>DAY(Tbl_Transaktion[[#This Row],[Bokföringsdatum]])</f>
        <v>13</v>
      </c>
    </row>
    <row r="299" spans="1:19" x14ac:dyDescent="0.3">
      <c r="A299" s="15" t="s">
        <v>24</v>
      </c>
      <c r="B299" s="1">
        <v>572684484.67307746</v>
      </c>
      <c r="C299" s="1" t="s">
        <v>42</v>
      </c>
      <c r="D299" s="1">
        <v>7896</v>
      </c>
      <c r="E299" s="1" t="s">
        <v>20</v>
      </c>
      <c r="F299" s="1" t="str">
        <f>VLOOKUP(Tbl_Transaktion[[#This Row],[Ansvar]],Tbl_Ansvar[],2,FALSE)</f>
        <v>Avdelningen Fröet</v>
      </c>
      <c r="G299" s="1" t="str">
        <f>VLOOKUP(Tbl_Transaktion[[#This Row],[Ansvar]],Tbl_Ansvar[],3,FALSE)</f>
        <v>Maria Andersson</v>
      </c>
      <c r="H299" s="1"/>
      <c r="I299" s="1"/>
      <c r="J299" s="1"/>
      <c r="K299" s="1"/>
      <c r="L299" s="1" t="s">
        <v>37</v>
      </c>
      <c r="M299" s="1" t="s">
        <v>19</v>
      </c>
      <c r="N299" s="1">
        <v>1281.2410905408335</v>
      </c>
      <c r="O299" s="4">
        <v>14835824560</v>
      </c>
      <c r="P299" s="16">
        <v>43630</v>
      </c>
      <c r="Q299" s="1">
        <f>YEAR(Tbl_Transaktion[[#This Row],[Bokföringsdatum]])</f>
        <v>2019</v>
      </c>
      <c r="R299" s="28">
        <f>MONTH(Tbl_Transaktion[[#This Row],[Bokföringsdatum]])</f>
        <v>6</v>
      </c>
      <c r="S299" s="28">
        <f>DAY(Tbl_Transaktion[[#This Row],[Bokföringsdatum]])</f>
        <v>14</v>
      </c>
    </row>
    <row r="300" spans="1:19" x14ac:dyDescent="0.3">
      <c r="A300" s="15" t="s">
        <v>24</v>
      </c>
      <c r="B300" s="1">
        <v>34985145.318108819</v>
      </c>
      <c r="C300" s="1" t="s">
        <v>42</v>
      </c>
      <c r="D300" s="1">
        <v>7896</v>
      </c>
      <c r="E300" s="1" t="s">
        <v>20</v>
      </c>
      <c r="F300" s="1" t="str">
        <f>VLOOKUP(Tbl_Transaktion[[#This Row],[Ansvar]],Tbl_Ansvar[],2,FALSE)</f>
        <v>Avdelningen Fröet</v>
      </c>
      <c r="G300" s="1" t="str">
        <f>VLOOKUP(Tbl_Transaktion[[#This Row],[Ansvar]],Tbl_Ansvar[],3,FALSE)</f>
        <v>Maria Andersson</v>
      </c>
      <c r="H300" s="1"/>
      <c r="I300" s="1"/>
      <c r="J300" s="1"/>
      <c r="K300" s="1"/>
      <c r="L300" s="1" t="s">
        <v>37</v>
      </c>
      <c r="M300" s="1" t="s">
        <v>19</v>
      </c>
      <c r="N300" s="1">
        <v>625.79762785290109</v>
      </c>
      <c r="O300" s="4">
        <v>1601865606</v>
      </c>
      <c r="P300" s="16">
        <v>43631</v>
      </c>
      <c r="Q300" s="1">
        <f>YEAR(Tbl_Transaktion[[#This Row],[Bokföringsdatum]])</f>
        <v>2019</v>
      </c>
      <c r="R300" s="28">
        <f>MONTH(Tbl_Transaktion[[#This Row],[Bokföringsdatum]])</f>
        <v>6</v>
      </c>
      <c r="S300" s="28">
        <f>DAY(Tbl_Transaktion[[#This Row],[Bokföringsdatum]])</f>
        <v>15</v>
      </c>
    </row>
    <row r="301" spans="1:19" x14ac:dyDescent="0.3">
      <c r="A301" s="15" t="s">
        <v>24</v>
      </c>
      <c r="B301" s="1">
        <v>844713684.87410867</v>
      </c>
      <c r="C301" s="1" t="s">
        <v>42</v>
      </c>
      <c r="D301" s="1">
        <v>7896</v>
      </c>
      <c r="E301" s="1" t="s">
        <v>16</v>
      </c>
      <c r="F301" s="1" t="str">
        <f>VLOOKUP(Tbl_Transaktion[[#This Row],[Ansvar]],Tbl_Ansvar[],2,FALSE)</f>
        <v>Avdelningen Blomman</v>
      </c>
      <c r="G301" s="1" t="str">
        <f>VLOOKUP(Tbl_Transaktion[[#This Row],[Ansvar]],Tbl_Ansvar[],3,FALSE)</f>
        <v>Maria Andersson</v>
      </c>
      <c r="H301" s="1"/>
      <c r="I301" s="1"/>
      <c r="J301" s="1"/>
      <c r="K301" s="1"/>
      <c r="L301" s="1" t="s">
        <v>37</v>
      </c>
      <c r="M301" s="1" t="s">
        <v>28</v>
      </c>
      <c r="N301" s="1">
        <v>101.84499509177013</v>
      </c>
      <c r="O301" s="4">
        <v>2055258208</v>
      </c>
      <c r="P301" s="16">
        <v>43632</v>
      </c>
      <c r="Q301" s="1">
        <f>YEAR(Tbl_Transaktion[[#This Row],[Bokföringsdatum]])</f>
        <v>2019</v>
      </c>
      <c r="R301" s="28">
        <f>MONTH(Tbl_Transaktion[[#This Row],[Bokföringsdatum]])</f>
        <v>6</v>
      </c>
      <c r="S301" s="28">
        <f>DAY(Tbl_Transaktion[[#This Row],[Bokföringsdatum]])</f>
        <v>16</v>
      </c>
    </row>
    <row r="302" spans="1:19" x14ac:dyDescent="0.3">
      <c r="A302" s="15" t="s">
        <v>24</v>
      </c>
      <c r="B302" s="1">
        <v>1067001795.7348562</v>
      </c>
      <c r="C302" s="1" t="s">
        <v>42</v>
      </c>
      <c r="D302" s="1">
        <v>7896</v>
      </c>
      <c r="E302" s="1" t="s">
        <v>20</v>
      </c>
      <c r="F302" s="1" t="str">
        <f>VLOOKUP(Tbl_Transaktion[[#This Row],[Ansvar]],Tbl_Ansvar[],2,FALSE)</f>
        <v>Avdelningen Fröet</v>
      </c>
      <c r="G302" s="1" t="str">
        <f>VLOOKUP(Tbl_Transaktion[[#This Row],[Ansvar]],Tbl_Ansvar[],3,FALSE)</f>
        <v>Maria Andersson</v>
      </c>
      <c r="H302" s="1"/>
      <c r="I302" s="1"/>
      <c r="J302" s="1"/>
      <c r="K302" s="1"/>
      <c r="L302" s="1" t="s">
        <v>37</v>
      </c>
      <c r="M302" s="1" t="s">
        <v>28</v>
      </c>
      <c r="N302" s="1">
        <v>244.27515828579629</v>
      </c>
      <c r="O302" s="4">
        <v>11151351244</v>
      </c>
      <c r="P302" s="16">
        <v>43633</v>
      </c>
      <c r="Q302" s="1">
        <f>YEAR(Tbl_Transaktion[[#This Row],[Bokföringsdatum]])</f>
        <v>2019</v>
      </c>
      <c r="R302" s="28">
        <f>MONTH(Tbl_Transaktion[[#This Row],[Bokföringsdatum]])</f>
        <v>6</v>
      </c>
      <c r="S302" s="28">
        <f>DAY(Tbl_Transaktion[[#This Row],[Bokföringsdatum]])</f>
        <v>17</v>
      </c>
    </row>
    <row r="303" spans="1:19" x14ac:dyDescent="0.3">
      <c r="A303" s="15" t="s">
        <v>24</v>
      </c>
      <c r="B303" s="1">
        <v>509301695.1866076</v>
      </c>
      <c r="C303" s="1" t="s">
        <v>42</v>
      </c>
      <c r="D303" s="1">
        <v>7896</v>
      </c>
      <c r="E303" s="1" t="s">
        <v>20</v>
      </c>
      <c r="F303" s="1" t="str">
        <f>VLOOKUP(Tbl_Transaktion[[#This Row],[Ansvar]],Tbl_Ansvar[],2,FALSE)</f>
        <v>Avdelningen Fröet</v>
      </c>
      <c r="G303" s="1" t="str">
        <f>VLOOKUP(Tbl_Transaktion[[#This Row],[Ansvar]],Tbl_Ansvar[],3,FALSE)</f>
        <v>Maria Andersson</v>
      </c>
      <c r="H303" s="1"/>
      <c r="I303" s="1"/>
      <c r="J303" s="1"/>
      <c r="K303" s="1"/>
      <c r="L303" s="1" t="s">
        <v>37</v>
      </c>
      <c r="M303" s="1" t="s">
        <v>19</v>
      </c>
      <c r="N303" s="1">
        <v>906.53994112180374</v>
      </c>
      <c r="O303" s="4">
        <v>11710171227</v>
      </c>
      <c r="P303" s="16">
        <v>43634</v>
      </c>
      <c r="Q303" s="1">
        <f>YEAR(Tbl_Transaktion[[#This Row],[Bokföringsdatum]])</f>
        <v>2019</v>
      </c>
      <c r="R303" s="28">
        <f>MONTH(Tbl_Transaktion[[#This Row],[Bokföringsdatum]])</f>
        <v>6</v>
      </c>
      <c r="S303" s="28">
        <f>DAY(Tbl_Transaktion[[#This Row],[Bokföringsdatum]])</f>
        <v>18</v>
      </c>
    </row>
    <row r="304" spans="1:19" x14ac:dyDescent="0.3">
      <c r="A304" s="15" t="s">
        <v>24</v>
      </c>
      <c r="B304" s="1">
        <v>788324287.72025943</v>
      </c>
      <c r="C304" s="1" t="s">
        <v>42</v>
      </c>
      <c r="D304" s="1">
        <v>7896</v>
      </c>
      <c r="E304" s="1" t="s">
        <v>20</v>
      </c>
      <c r="F304" s="1" t="str">
        <f>VLOOKUP(Tbl_Transaktion[[#This Row],[Ansvar]],Tbl_Ansvar[],2,FALSE)</f>
        <v>Avdelningen Fröet</v>
      </c>
      <c r="G304" s="1" t="str">
        <f>VLOOKUP(Tbl_Transaktion[[#This Row],[Ansvar]],Tbl_Ansvar[],3,FALSE)</f>
        <v>Maria Andersson</v>
      </c>
      <c r="H304" s="1"/>
      <c r="I304" s="1"/>
      <c r="J304" s="1"/>
      <c r="K304" s="1"/>
      <c r="L304" s="1" t="s">
        <v>37</v>
      </c>
      <c r="M304" s="1" t="s">
        <v>28</v>
      </c>
      <c r="N304" s="1">
        <v>425.69797115937132</v>
      </c>
      <c r="O304" s="4">
        <v>13205815076</v>
      </c>
      <c r="P304" s="16">
        <v>43635</v>
      </c>
      <c r="Q304" s="1">
        <f>YEAR(Tbl_Transaktion[[#This Row],[Bokföringsdatum]])</f>
        <v>2019</v>
      </c>
      <c r="R304" s="28">
        <f>MONTH(Tbl_Transaktion[[#This Row],[Bokföringsdatum]])</f>
        <v>6</v>
      </c>
      <c r="S304" s="28">
        <f>DAY(Tbl_Transaktion[[#This Row],[Bokföringsdatum]])</f>
        <v>19</v>
      </c>
    </row>
    <row r="305" spans="1:19" x14ac:dyDescent="0.3">
      <c r="A305" s="15" t="s">
        <v>24</v>
      </c>
      <c r="B305" s="1">
        <v>685483511.41729689</v>
      </c>
      <c r="C305" s="1" t="s">
        <v>42</v>
      </c>
      <c r="D305" s="1">
        <v>7896</v>
      </c>
      <c r="E305" s="1" t="s">
        <v>20</v>
      </c>
      <c r="F305" s="1" t="str">
        <f>VLOOKUP(Tbl_Transaktion[[#This Row],[Ansvar]],Tbl_Ansvar[],2,FALSE)</f>
        <v>Avdelningen Fröet</v>
      </c>
      <c r="G305" s="1" t="str">
        <f>VLOOKUP(Tbl_Transaktion[[#This Row],[Ansvar]],Tbl_Ansvar[],3,FALSE)</f>
        <v>Maria Andersson</v>
      </c>
      <c r="H305" s="1"/>
      <c r="I305" s="1"/>
      <c r="J305" s="1"/>
      <c r="K305" s="1"/>
      <c r="L305" s="1" t="s">
        <v>37</v>
      </c>
      <c r="M305" s="1" t="s">
        <v>19</v>
      </c>
      <c r="N305" s="1">
        <v>73.802280390883254</v>
      </c>
      <c r="O305" s="4">
        <v>14920651388</v>
      </c>
      <c r="P305" s="16">
        <v>43636</v>
      </c>
      <c r="Q305" s="1">
        <f>YEAR(Tbl_Transaktion[[#This Row],[Bokföringsdatum]])</f>
        <v>2019</v>
      </c>
      <c r="R305" s="28">
        <f>MONTH(Tbl_Transaktion[[#This Row],[Bokföringsdatum]])</f>
        <v>6</v>
      </c>
      <c r="S305" s="28">
        <f>DAY(Tbl_Transaktion[[#This Row],[Bokföringsdatum]])</f>
        <v>20</v>
      </c>
    </row>
    <row r="306" spans="1:19" x14ac:dyDescent="0.3">
      <c r="A306" s="15" t="s">
        <v>24</v>
      </c>
      <c r="B306" s="1">
        <v>554417787.41340888</v>
      </c>
      <c r="C306" s="1" t="s">
        <v>42</v>
      </c>
      <c r="D306" s="1">
        <v>7896</v>
      </c>
      <c r="E306" s="1" t="s">
        <v>20</v>
      </c>
      <c r="F306" s="1" t="str">
        <f>VLOOKUP(Tbl_Transaktion[[#This Row],[Ansvar]],Tbl_Ansvar[],2,FALSE)</f>
        <v>Avdelningen Fröet</v>
      </c>
      <c r="G306" s="1" t="str">
        <f>VLOOKUP(Tbl_Transaktion[[#This Row],[Ansvar]],Tbl_Ansvar[],3,FALSE)</f>
        <v>Maria Andersson</v>
      </c>
      <c r="H306" s="1"/>
      <c r="I306" s="1"/>
      <c r="J306" s="1"/>
      <c r="K306" s="1"/>
      <c r="L306" s="1" t="s">
        <v>18</v>
      </c>
      <c r="M306" s="1" t="s">
        <v>19</v>
      </c>
      <c r="N306" s="1">
        <v>203.4203548925062</v>
      </c>
      <c r="O306" s="4">
        <v>4184617859</v>
      </c>
      <c r="P306" s="16">
        <v>43637</v>
      </c>
      <c r="Q306" s="1">
        <f>YEAR(Tbl_Transaktion[[#This Row],[Bokföringsdatum]])</f>
        <v>2019</v>
      </c>
      <c r="R306" s="28">
        <f>MONTH(Tbl_Transaktion[[#This Row],[Bokföringsdatum]])</f>
        <v>6</v>
      </c>
      <c r="S306" s="28">
        <f>DAY(Tbl_Transaktion[[#This Row],[Bokföringsdatum]])</f>
        <v>21</v>
      </c>
    </row>
    <row r="307" spans="1:19" x14ac:dyDescent="0.3">
      <c r="A307" s="15" t="s">
        <v>24</v>
      </c>
      <c r="B307" s="1">
        <v>619589931.47333753</v>
      </c>
      <c r="C307" s="1" t="s">
        <v>43</v>
      </c>
      <c r="D307" s="1">
        <v>8890</v>
      </c>
      <c r="E307" s="1" t="s">
        <v>20</v>
      </c>
      <c r="F307" s="1" t="str">
        <f>VLOOKUP(Tbl_Transaktion[[#This Row],[Ansvar]],Tbl_Ansvar[],2,FALSE)</f>
        <v>Avdelningen Fröet</v>
      </c>
      <c r="G307" s="1" t="str">
        <f>VLOOKUP(Tbl_Transaktion[[#This Row],[Ansvar]],Tbl_Ansvar[],3,FALSE)</f>
        <v>Maria Andersson</v>
      </c>
      <c r="H307" s="1"/>
      <c r="I307" s="1"/>
      <c r="J307" s="1"/>
      <c r="K307" s="1"/>
      <c r="L307" s="1" t="s">
        <v>37</v>
      </c>
      <c r="M307" s="1" t="s">
        <v>19</v>
      </c>
      <c r="N307" s="1">
        <v>4795.794067164351</v>
      </c>
      <c r="O307" s="4">
        <v>7078188</v>
      </c>
      <c r="P307" s="16">
        <v>43638</v>
      </c>
      <c r="Q307" s="1">
        <f>YEAR(Tbl_Transaktion[[#This Row],[Bokföringsdatum]])</f>
        <v>2019</v>
      </c>
      <c r="R307" s="28">
        <f>MONTH(Tbl_Transaktion[[#This Row],[Bokföringsdatum]])</f>
        <v>6</v>
      </c>
      <c r="S307" s="28">
        <f>DAY(Tbl_Transaktion[[#This Row],[Bokföringsdatum]])</f>
        <v>22</v>
      </c>
    </row>
    <row r="308" spans="1:19" x14ac:dyDescent="0.3">
      <c r="A308" s="15" t="s">
        <v>24</v>
      </c>
      <c r="B308" s="1">
        <v>598681483.37706053</v>
      </c>
      <c r="C308" s="1" t="s">
        <v>44</v>
      </c>
      <c r="D308" s="1">
        <v>5999</v>
      </c>
      <c r="E308" s="1" t="s">
        <v>20</v>
      </c>
      <c r="F308" s="1" t="str">
        <f>VLOOKUP(Tbl_Transaktion[[#This Row],[Ansvar]],Tbl_Ansvar[],2,FALSE)</f>
        <v>Avdelningen Fröet</v>
      </c>
      <c r="G308" s="1" t="str">
        <f>VLOOKUP(Tbl_Transaktion[[#This Row],[Ansvar]],Tbl_Ansvar[],3,FALSE)</f>
        <v>Maria Andersson</v>
      </c>
      <c r="H308" s="1"/>
      <c r="I308" s="1"/>
      <c r="J308" s="1"/>
      <c r="K308" s="1"/>
      <c r="L308" s="1" t="s">
        <v>18</v>
      </c>
      <c r="M308" s="1" t="s">
        <v>19</v>
      </c>
      <c r="N308" s="1">
        <v>35.770077107242315</v>
      </c>
      <c r="O308" s="4">
        <v>2589500</v>
      </c>
      <c r="P308" s="16">
        <v>43639</v>
      </c>
      <c r="Q308" s="1">
        <f>YEAR(Tbl_Transaktion[[#This Row],[Bokföringsdatum]])</f>
        <v>2019</v>
      </c>
      <c r="R308" s="28">
        <f>MONTH(Tbl_Transaktion[[#This Row],[Bokföringsdatum]])</f>
        <v>6</v>
      </c>
      <c r="S308" s="28">
        <f>DAY(Tbl_Transaktion[[#This Row],[Bokföringsdatum]])</f>
        <v>23</v>
      </c>
    </row>
    <row r="309" spans="1:19" x14ac:dyDescent="0.3">
      <c r="A309" s="15" t="s">
        <v>24</v>
      </c>
      <c r="B309" s="1">
        <v>598681483.37706053</v>
      </c>
      <c r="C309" s="1" t="s">
        <v>44</v>
      </c>
      <c r="D309" s="1">
        <v>5999</v>
      </c>
      <c r="E309" s="1" t="s">
        <v>20</v>
      </c>
      <c r="F309" s="1" t="str">
        <f>VLOOKUP(Tbl_Transaktion[[#This Row],[Ansvar]],Tbl_Ansvar[],2,FALSE)</f>
        <v>Avdelningen Fröet</v>
      </c>
      <c r="G309" s="1" t="str">
        <f>VLOOKUP(Tbl_Transaktion[[#This Row],[Ansvar]],Tbl_Ansvar[],3,FALSE)</f>
        <v>Maria Andersson</v>
      </c>
      <c r="H309" s="1"/>
      <c r="I309" s="1"/>
      <c r="J309" s="1"/>
      <c r="K309" s="1"/>
      <c r="L309" s="1" t="s">
        <v>18</v>
      </c>
      <c r="M309" s="1" t="s">
        <v>19</v>
      </c>
      <c r="N309" s="1">
        <v>535.36092603738291</v>
      </c>
      <c r="O309" s="4">
        <v>4686884</v>
      </c>
      <c r="P309" s="16">
        <v>43640</v>
      </c>
      <c r="Q309" s="1">
        <f>YEAR(Tbl_Transaktion[[#This Row],[Bokföringsdatum]])</f>
        <v>2019</v>
      </c>
      <c r="R309" s="28">
        <f>MONTH(Tbl_Transaktion[[#This Row],[Bokföringsdatum]])</f>
        <v>6</v>
      </c>
      <c r="S309" s="28">
        <f>DAY(Tbl_Transaktion[[#This Row],[Bokföringsdatum]])</f>
        <v>24</v>
      </c>
    </row>
    <row r="310" spans="1:19" x14ac:dyDescent="0.3">
      <c r="A310" s="15" t="s">
        <v>24</v>
      </c>
      <c r="B310" s="1">
        <v>732224523.25630176</v>
      </c>
      <c r="C310" s="1" t="s">
        <v>44</v>
      </c>
      <c r="D310" s="1">
        <v>5999</v>
      </c>
      <c r="E310" s="1" t="s">
        <v>20</v>
      </c>
      <c r="F310" s="1" t="str">
        <f>VLOOKUP(Tbl_Transaktion[[#This Row],[Ansvar]],Tbl_Ansvar[],2,FALSE)</f>
        <v>Avdelningen Fröet</v>
      </c>
      <c r="G310" s="1" t="str">
        <f>VLOOKUP(Tbl_Transaktion[[#This Row],[Ansvar]],Tbl_Ansvar[],3,FALSE)</f>
        <v>Maria Andersson</v>
      </c>
      <c r="H310" s="1"/>
      <c r="I310" s="1"/>
      <c r="J310" s="1"/>
      <c r="K310" s="1"/>
      <c r="L310" s="1" t="s">
        <v>18</v>
      </c>
      <c r="M310" s="1" t="s">
        <v>28</v>
      </c>
      <c r="N310" s="1">
        <v>5968.5216348237227</v>
      </c>
      <c r="O310" s="4">
        <v>24111759</v>
      </c>
      <c r="P310" s="16">
        <v>43641</v>
      </c>
      <c r="Q310" s="1">
        <f>YEAR(Tbl_Transaktion[[#This Row],[Bokföringsdatum]])</f>
        <v>2019</v>
      </c>
      <c r="R310" s="28">
        <f>MONTH(Tbl_Transaktion[[#This Row],[Bokföringsdatum]])</f>
        <v>6</v>
      </c>
      <c r="S310" s="28">
        <f>DAY(Tbl_Transaktion[[#This Row],[Bokföringsdatum]])</f>
        <v>25</v>
      </c>
    </row>
    <row r="311" spans="1:19" x14ac:dyDescent="0.3">
      <c r="A311" s="15" t="s">
        <v>24</v>
      </c>
      <c r="B311" s="1">
        <v>901055598.57429385</v>
      </c>
      <c r="C311" s="1" t="s">
        <v>44</v>
      </c>
      <c r="D311" s="1">
        <v>5999</v>
      </c>
      <c r="E311" s="1" t="s">
        <v>20</v>
      </c>
      <c r="F311" s="1" t="str">
        <f>VLOOKUP(Tbl_Transaktion[[#This Row],[Ansvar]],Tbl_Ansvar[],2,FALSE)</f>
        <v>Avdelningen Fröet</v>
      </c>
      <c r="G311" s="1" t="str">
        <f>VLOOKUP(Tbl_Transaktion[[#This Row],[Ansvar]],Tbl_Ansvar[],3,FALSE)</f>
        <v>Maria Andersson</v>
      </c>
      <c r="H311" s="1"/>
      <c r="I311" s="1"/>
      <c r="J311" s="1"/>
      <c r="K311" s="1"/>
      <c r="L311" s="1" t="s">
        <v>37</v>
      </c>
      <c r="M311" s="1" t="s">
        <v>28</v>
      </c>
      <c r="N311" s="1">
        <v>239.59887350051491</v>
      </c>
      <c r="O311" s="4">
        <v>139739840658</v>
      </c>
      <c r="P311" s="16">
        <v>43642</v>
      </c>
      <c r="Q311" s="1">
        <f>YEAR(Tbl_Transaktion[[#This Row],[Bokföringsdatum]])</f>
        <v>2019</v>
      </c>
      <c r="R311" s="28">
        <f>MONTH(Tbl_Transaktion[[#This Row],[Bokföringsdatum]])</f>
        <v>6</v>
      </c>
      <c r="S311" s="28">
        <f>DAY(Tbl_Transaktion[[#This Row],[Bokföringsdatum]])</f>
        <v>26</v>
      </c>
    </row>
    <row r="312" spans="1:19" x14ac:dyDescent="0.3">
      <c r="A312" s="15" t="s">
        <v>24</v>
      </c>
      <c r="B312" s="1">
        <v>330186569.45306432</v>
      </c>
      <c r="C312" s="1" t="s">
        <v>45</v>
      </c>
      <c r="D312" s="1">
        <v>5999</v>
      </c>
      <c r="E312" s="1" t="s">
        <v>16</v>
      </c>
      <c r="F312" s="1" t="str">
        <f>VLOOKUP(Tbl_Transaktion[[#This Row],[Ansvar]],Tbl_Ansvar[],2,FALSE)</f>
        <v>Avdelningen Blomman</v>
      </c>
      <c r="G312" s="1" t="str">
        <f>VLOOKUP(Tbl_Transaktion[[#This Row],[Ansvar]],Tbl_Ansvar[],3,FALSE)</f>
        <v>Maria Andersson</v>
      </c>
      <c r="H312" s="1"/>
      <c r="I312" s="1"/>
      <c r="J312" s="1"/>
      <c r="K312" s="1"/>
      <c r="L312" s="1" t="s">
        <v>37</v>
      </c>
      <c r="M312" s="1" t="s">
        <v>19</v>
      </c>
      <c r="N312" s="1">
        <v>-246.19588229643639</v>
      </c>
      <c r="O312" s="4">
        <v>496642450590</v>
      </c>
      <c r="P312" s="16">
        <v>43643</v>
      </c>
      <c r="Q312" s="1">
        <f>YEAR(Tbl_Transaktion[[#This Row],[Bokföringsdatum]])</f>
        <v>2019</v>
      </c>
      <c r="R312" s="28">
        <f>MONTH(Tbl_Transaktion[[#This Row],[Bokföringsdatum]])</f>
        <v>6</v>
      </c>
      <c r="S312" s="28">
        <f>DAY(Tbl_Transaktion[[#This Row],[Bokföringsdatum]])</f>
        <v>27</v>
      </c>
    </row>
    <row r="313" spans="1:19" x14ac:dyDescent="0.3">
      <c r="A313" s="15" t="s">
        <v>24</v>
      </c>
      <c r="B313" s="1">
        <v>950946099.75694311</v>
      </c>
      <c r="C313" s="1" t="s">
        <v>44</v>
      </c>
      <c r="D313" s="1">
        <v>5999</v>
      </c>
      <c r="E313" s="1" t="s">
        <v>46</v>
      </c>
      <c r="F313" s="1" t="str">
        <f>VLOOKUP(Tbl_Transaktion[[#This Row],[Ansvar]],Tbl_Ansvar[],2,FALSE)</f>
        <v>Chefens</v>
      </c>
      <c r="G313" s="1" t="str">
        <f>VLOOKUP(Tbl_Transaktion[[#This Row],[Ansvar]],Tbl_Ansvar[],3,FALSE)</f>
        <v>Aisha Mohammed</v>
      </c>
      <c r="H313" s="1"/>
      <c r="I313" s="1"/>
      <c r="J313" s="1"/>
      <c r="K313" s="1"/>
      <c r="L313" s="1" t="s">
        <v>18</v>
      </c>
      <c r="M313" s="1" t="s">
        <v>28</v>
      </c>
      <c r="N313" s="1">
        <v>1135.7908828547825</v>
      </c>
      <c r="O313" s="4">
        <v>69726</v>
      </c>
      <c r="P313" s="16">
        <v>43644</v>
      </c>
      <c r="Q313" s="1">
        <f>YEAR(Tbl_Transaktion[[#This Row],[Bokföringsdatum]])</f>
        <v>2019</v>
      </c>
      <c r="R313" s="28">
        <f>MONTH(Tbl_Transaktion[[#This Row],[Bokföringsdatum]])</f>
        <v>6</v>
      </c>
      <c r="S313" s="28">
        <f>DAY(Tbl_Transaktion[[#This Row],[Bokföringsdatum]])</f>
        <v>28</v>
      </c>
    </row>
    <row r="314" spans="1:19" x14ac:dyDescent="0.3">
      <c r="A314" s="15" t="s">
        <v>24</v>
      </c>
      <c r="B314" s="1">
        <v>1273227994.6317651</v>
      </c>
      <c r="C314" s="1" t="s">
        <v>44</v>
      </c>
      <c r="D314" s="1">
        <v>5999</v>
      </c>
      <c r="E314" s="1" t="s">
        <v>20</v>
      </c>
      <c r="F314" s="1" t="str">
        <f>VLOOKUP(Tbl_Transaktion[[#This Row],[Ansvar]],Tbl_Ansvar[],2,FALSE)</f>
        <v>Avdelningen Fröet</v>
      </c>
      <c r="G314" s="1" t="str">
        <f>VLOOKUP(Tbl_Transaktion[[#This Row],[Ansvar]],Tbl_Ansvar[],3,FALSE)</f>
        <v>Maria Andersson</v>
      </c>
      <c r="H314" s="1"/>
      <c r="I314" s="1"/>
      <c r="J314" s="1"/>
      <c r="K314" s="1"/>
      <c r="L314" s="1" t="s">
        <v>18</v>
      </c>
      <c r="M314" s="1" t="s">
        <v>28</v>
      </c>
      <c r="N314" s="1">
        <v>3321.3287768508308</v>
      </c>
      <c r="O314" s="4">
        <v>26459344</v>
      </c>
      <c r="P314" s="16">
        <v>43645</v>
      </c>
      <c r="Q314" s="1">
        <f>YEAR(Tbl_Transaktion[[#This Row],[Bokföringsdatum]])</f>
        <v>2019</v>
      </c>
      <c r="R314" s="28">
        <f>MONTH(Tbl_Transaktion[[#This Row],[Bokföringsdatum]])</f>
        <v>6</v>
      </c>
      <c r="S314" s="28">
        <f>DAY(Tbl_Transaktion[[#This Row],[Bokföringsdatum]])</f>
        <v>29</v>
      </c>
    </row>
    <row r="315" spans="1:19" x14ac:dyDescent="0.3">
      <c r="A315" s="15" t="s">
        <v>24</v>
      </c>
      <c r="B315" s="1">
        <v>845969121.8605628</v>
      </c>
      <c r="C315" s="1" t="s">
        <v>45</v>
      </c>
      <c r="D315" s="1">
        <v>5999</v>
      </c>
      <c r="E315" s="1" t="s">
        <v>16</v>
      </c>
      <c r="F315" s="1" t="str">
        <f>VLOOKUP(Tbl_Transaktion[[#This Row],[Ansvar]],Tbl_Ansvar[],2,FALSE)</f>
        <v>Avdelningen Blomman</v>
      </c>
      <c r="G315" s="1" t="str">
        <f>VLOOKUP(Tbl_Transaktion[[#This Row],[Ansvar]],Tbl_Ansvar[],3,FALSE)</f>
        <v>Maria Andersson</v>
      </c>
      <c r="H315" s="1"/>
      <c r="I315" s="1"/>
      <c r="J315" s="1"/>
      <c r="K315" s="1"/>
      <c r="L315" s="1" t="s">
        <v>37</v>
      </c>
      <c r="M315" s="1" t="s">
        <v>28</v>
      </c>
      <c r="N315" s="1">
        <v>870.90773568250358</v>
      </c>
      <c r="O315" s="4">
        <v>831273</v>
      </c>
      <c r="P315" s="16">
        <v>43646</v>
      </c>
      <c r="Q315" s="1">
        <f>YEAR(Tbl_Transaktion[[#This Row],[Bokföringsdatum]])</f>
        <v>2019</v>
      </c>
      <c r="R315" s="28">
        <f>MONTH(Tbl_Transaktion[[#This Row],[Bokföringsdatum]])</f>
        <v>6</v>
      </c>
      <c r="S315" s="28">
        <f>DAY(Tbl_Transaktion[[#This Row],[Bokföringsdatum]])</f>
        <v>30</v>
      </c>
    </row>
    <row r="316" spans="1:19" x14ac:dyDescent="0.3">
      <c r="A316" s="15" t="s">
        <v>24</v>
      </c>
      <c r="B316" s="1">
        <v>368891479.58374226</v>
      </c>
      <c r="C316" s="1" t="s">
        <v>45</v>
      </c>
      <c r="D316" s="1">
        <v>5999</v>
      </c>
      <c r="E316" s="1" t="s">
        <v>20</v>
      </c>
      <c r="F316" s="1" t="str">
        <f>VLOOKUP(Tbl_Transaktion[[#This Row],[Ansvar]],Tbl_Ansvar[],2,FALSE)</f>
        <v>Avdelningen Fröet</v>
      </c>
      <c r="G316" s="1" t="str">
        <f>VLOOKUP(Tbl_Transaktion[[#This Row],[Ansvar]],Tbl_Ansvar[],3,FALSE)</f>
        <v>Maria Andersson</v>
      </c>
      <c r="H316" s="1"/>
      <c r="I316" s="1"/>
      <c r="J316" s="1"/>
      <c r="K316" s="1"/>
      <c r="L316" s="1" t="s">
        <v>37</v>
      </c>
      <c r="M316" s="1" t="s">
        <v>19</v>
      </c>
      <c r="N316" s="1">
        <v>547.39958776900073</v>
      </c>
      <c r="O316" s="4">
        <v>838504</v>
      </c>
      <c r="P316" s="16">
        <v>43647</v>
      </c>
      <c r="Q316" s="1">
        <f>YEAR(Tbl_Transaktion[[#This Row],[Bokföringsdatum]])</f>
        <v>2019</v>
      </c>
      <c r="R316" s="28">
        <f>MONTH(Tbl_Transaktion[[#This Row],[Bokföringsdatum]])</f>
        <v>7</v>
      </c>
      <c r="S316" s="28">
        <f>DAY(Tbl_Transaktion[[#This Row],[Bokföringsdatum]])</f>
        <v>1</v>
      </c>
    </row>
    <row r="317" spans="1:19" x14ac:dyDescent="0.3">
      <c r="A317" s="15" t="s">
        <v>24</v>
      </c>
      <c r="B317" s="1">
        <v>1273227994.6317651</v>
      </c>
      <c r="C317" s="1" t="s">
        <v>44</v>
      </c>
      <c r="D317" s="1">
        <v>5999</v>
      </c>
      <c r="E317" s="1" t="s">
        <v>46</v>
      </c>
      <c r="F317" s="1" t="str">
        <f>VLOOKUP(Tbl_Transaktion[[#This Row],[Ansvar]],Tbl_Ansvar[],2,FALSE)</f>
        <v>Chefens</v>
      </c>
      <c r="G317" s="1" t="str">
        <f>VLOOKUP(Tbl_Transaktion[[#This Row],[Ansvar]],Tbl_Ansvar[],3,FALSE)</f>
        <v>Aisha Mohammed</v>
      </c>
      <c r="H317" s="1"/>
      <c r="I317" s="1"/>
      <c r="J317" s="1"/>
      <c r="K317" s="1"/>
      <c r="L317" s="1" t="s">
        <v>18</v>
      </c>
      <c r="M317" s="1" t="s">
        <v>28</v>
      </c>
      <c r="N317" s="1">
        <v>866.07668523397251</v>
      </c>
      <c r="O317" s="4">
        <v>18690601</v>
      </c>
      <c r="P317" s="16">
        <v>43648</v>
      </c>
      <c r="Q317" s="1">
        <f>YEAR(Tbl_Transaktion[[#This Row],[Bokföringsdatum]])</f>
        <v>2019</v>
      </c>
      <c r="R317" s="28">
        <f>MONTH(Tbl_Transaktion[[#This Row],[Bokföringsdatum]])</f>
        <v>7</v>
      </c>
      <c r="S317" s="28">
        <f>DAY(Tbl_Transaktion[[#This Row],[Bokföringsdatum]])</f>
        <v>2</v>
      </c>
    </row>
    <row r="318" spans="1:19" x14ac:dyDescent="0.3">
      <c r="A318" s="15" t="s">
        <v>24</v>
      </c>
      <c r="B318" s="1">
        <v>1192032484.3161283</v>
      </c>
      <c r="C318" s="1" t="s">
        <v>47</v>
      </c>
      <c r="D318" s="1">
        <v>6666</v>
      </c>
      <c r="E318" s="1" t="s">
        <v>46</v>
      </c>
      <c r="F318" s="1" t="str">
        <f>VLOOKUP(Tbl_Transaktion[[#This Row],[Ansvar]],Tbl_Ansvar[],2,FALSE)</f>
        <v>Chefens</v>
      </c>
      <c r="G318" s="1" t="str">
        <f>VLOOKUP(Tbl_Transaktion[[#This Row],[Ansvar]],Tbl_Ansvar[],3,FALSE)</f>
        <v>Aisha Mohammed</v>
      </c>
      <c r="H318" s="1"/>
      <c r="I318" s="1"/>
      <c r="J318" s="1"/>
      <c r="K318" s="1"/>
      <c r="L318" s="1" t="s">
        <v>18</v>
      </c>
      <c r="M318" s="1" t="s">
        <v>28</v>
      </c>
      <c r="N318" s="1">
        <v>435.73952509054817</v>
      </c>
      <c r="O318" s="4">
        <v>363414</v>
      </c>
      <c r="P318" s="16">
        <v>43649</v>
      </c>
      <c r="Q318" s="1">
        <f>YEAR(Tbl_Transaktion[[#This Row],[Bokföringsdatum]])</f>
        <v>2019</v>
      </c>
      <c r="R318" s="28">
        <f>MONTH(Tbl_Transaktion[[#This Row],[Bokföringsdatum]])</f>
        <v>7</v>
      </c>
      <c r="S318" s="28">
        <f>DAY(Tbl_Transaktion[[#This Row],[Bokföringsdatum]])</f>
        <v>3</v>
      </c>
    </row>
    <row r="319" spans="1:19" x14ac:dyDescent="0.3">
      <c r="A319" s="15" t="s">
        <v>24</v>
      </c>
      <c r="B319" s="1">
        <v>443634479.59122068</v>
      </c>
      <c r="C319" s="1" t="s">
        <v>47</v>
      </c>
      <c r="D319" s="1">
        <v>6666</v>
      </c>
      <c r="E319" s="1" t="s">
        <v>46</v>
      </c>
      <c r="F319" s="1" t="str">
        <f>VLOOKUP(Tbl_Transaktion[[#This Row],[Ansvar]],Tbl_Ansvar[],2,FALSE)</f>
        <v>Chefens</v>
      </c>
      <c r="G319" s="1" t="str">
        <f>VLOOKUP(Tbl_Transaktion[[#This Row],[Ansvar]],Tbl_Ansvar[],3,FALSE)</f>
        <v>Aisha Mohammed</v>
      </c>
      <c r="H319" s="1"/>
      <c r="I319" s="1"/>
      <c r="J319" s="1"/>
      <c r="K319" s="1"/>
      <c r="L319" s="1" t="s">
        <v>18</v>
      </c>
      <c r="M319" s="1" t="s">
        <v>19</v>
      </c>
      <c r="N319" s="1">
        <v>227.39752255569562</v>
      </c>
      <c r="O319" s="4">
        <v>36607196</v>
      </c>
      <c r="P319" s="16">
        <v>43650</v>
      </c>
      <c r="Q319" s="1">
        <f>YEAR(Tbl_Transaktion[[#This Row],[Bokföringsdatum]])</f>
        <v>2019</v>
      </c>
      <c r="R319" s="28">
        <f>MONTH(Tbl_Transaktion[[#This Row],[Bokföringsdatum]])</f>
        <v>7</v>
      </c>
      <c r="S319" s="28">
        <f>DAY(Tbl_Transaktion[[#This Row],[Bokföringsdatum]])</f>
        <v>4</v>
      </c>
    </row>
    <row r="320" spans="1:19" x14ac:dyDescent="0.3">
      <c r="A320" s="15" t="s">
        <v>24</v>
      </c>
      <c r="B320" s="1">
        <v>983698233.60296774</v>
      </c>
      <c r="C320" s="1" t="s">
        <v>47</v>
      </c>
      <c r="D320" s="1">
        <v>6666</v>
      </c>
      <c r="E320" s="1" t="s">
        <v>46</v>
      </c>
      <c r="F320" s="1" t="str">
        <f>VLOOKUP(Tbl_Transaktion[[#This Row],[Ansvar]],Tbl_Ansvar[],2,FALSE)</f>
        <v>Chefens</v>
      </c>
      <c r="G320" s="1" t="str">
        <f>VLOOKUP(Tbl_Transaktion[[#This Row],[Ansvar]],Tbl_Ansvar[],3,FALSE)</f>
        <v>Aisha Mohammed</v>
      </c>
      <c r="H320" s="1"/>
      <c r="I320" s="1"/>
      <c r="J320" s="1"/>
      <c r="K320" s="1"/>
      <c r="L320" s="1" t="s">
        <v>18</v>
      </c>
      <c r="M320" s="1" t="s">
        <v>28</v>
      </c>
      <c r="N320" s="1">
        <v>248.26599396950519</v>
      </c>
      <c r="O320" s="4">
        <v>51405946</v>
      </c>
      <c r="P320" s="16">
        <v>43651</v>
      </c>
      <c r="Q320" s="1">
        <f>YEAR(Tbl_Transaktion[[#This Row],[Bokföringsdatum]])</f>
        <v>2019</v>
      </c>
      <c r="R320" s="28">
        <f>MONTH(Tbl_Transaktion[[#This Row],[Bokföringsdatum]])</f>
        <v>7</v>
      </c>
      <c r="S320" s="28">
        <f>DAY(Tbl_Transaktion[[#This Row],[Bokföringsdatum]])</f>
        <v>5</v>
      </c>
    </row>
    <row r="321" spans="1:19" x14ac:dyDescent="0.3">
      <c r="A321" s="15" t="s">
        <v>24</v>
      </c>
      <c r="B321" s="1">
        <v>515040109.49962157</v>
      </c>
      <c r="C321" s="1" t="s">
        <v>47</v>
      </c>
      <c r="D321" s="1">
        <v>6666</v>
      </c>
      <c r="E321" s="1" t="s">
        <v>46</v>
      </c>
      <c r="F321" s="1" t="str">
        <f>VLOOKUP(Tbl_Transaktion[[#This Row],[Ansvar]],Tbl_Ansvar[],2,FALSE)</f>
        <v>Chefens</v>
      </c>
      <c r="G321" s="1" t="str">
        <f>VLOOKUP(Tbl_Transaktion[[#This Row],[Ansvar]],Tbl_Ansvar[],3,FALSE)</f>
        <v>Aisha Mohammed</v>
      </c>
      <c r="H321" s="1"/>
      <c r="I321" s="1"/>
      <c r="J321" s="1"/>
      <c r="K321" s="1"/>
      <c r="L321" s="1" t="s">
        <v>18</v>
      </c>
      <c r="M321" s="1" t="s">
        <v>19</v>
      </c>
      <c r="N321" s="1">
        <v>582.22187114256121</v>
      </c>
      <c r="O321" s="4">
        <v>1895615609</v>
      </c>
      <c r="P321" s="16">
        <v>43652</v>
      </c>
      <c r="Q321" s="1">
        <f>YEAR(Tbl_Transaktion[[#This Row],[Bokföringsdatum]])</f>
        <v>2019</v>
      </c>
      <c r="R321" s="28">
        <f>MONTH(Tbl_Transaktion[[#This Row],[Bokföringsdatum]])</f>
        <v>7</v>
      </c>
      <c r="S321" s="28">
        <f>DAY(Tbl_Transaktion[[#This Row],[Bokföringsdatum]])</f>
        <v>6</v>
      </c>
    </row>
    <row r="322" spans="1:19" x14ac:dyDescent="0.3">
      <c r="A322" s="15" t="s">
        <v>24</v>
      </c>
      <c r="B322" s="1">
        <v>633307559.92098653</v>
      </c>
      <c r="C322" s="1" t="s">
        <v>47</v>
      </c>
      <c r="D322" s="1">
        <v>6666</v>
      </c>
      <c r="E322" s="1" t="s">
        <v>46</v>
      </c>
      <c r="F322" s="1" t="str">
        <f>VLOOKUP(Tbl_Transaktion[[#This Row],[Ansvar]],Tbl_Ansvar[],2,FALSE)</f>
        <v>Chefens</v>
      </c>
      <c r="G322" s="1" t="str">
        <f>VLOOKUP(Tbl_Transaktion[[#This Row],[Ansvar]],Tbl_Ansvar[],3,FALSE)</f>
        <v>Aisha Mohammed</v>
      </c>
      <c r="H322" s="1"/>
      <c r="I322" s="1"/>
      <c r="J322" s="1"/>
      <c r="K322" s="1"/>
      <c r="L322" s="1" t="s">
        <v>18</v>
      </c>
      <c r="M322" s="1" t="s">
        <v>19</v>
      </c>
      <c r="N322" s="1">
        <v>566.22047849385103</v>
      </c>
      <c r="O322" s="4">
        <v>2988463020</v>
      </c>
      <c r="P322" s="16">
        <v>43653</v>
      </c>
      <c r="Q322" s="1">
        <f>YEAR(Tbl_Transaktion[[#This Row],[Bokföringsdatum]])</f>
        <v>2019</v>
      </c>
      <c r="R322" s="28">
        <f>MONTH(Tbl_Transaktion[[#This Row],[Bokföringsdatum]])</f>
        <v>7</v>
      </c>
      <c r="S322" s="28">
        <f>DAY(Tbl_Transaktion[[#This Row],[Bokföringsdatum]])</f>
        <v>7</v>
      </c>
    </row>
    <row r="323" spans="1:19" x14ac:dyDescent="0.3">
      <c r="A323" s="15" t="s">
        <v>24</v>
      </c>
      <c r="B323" s="1">
        <v>362890899.2934863</v>
      </c>
      <c r="C323" s="1" t="s">
        <v>48</v>
      </c>
      <c r="D323" s="1">
        <v>6666</v>
      </c>
      <c r="E323" s="1" t="s">
        <v>46</v>
      </c>
      <c r="F323" s="1" t="str">
        <f>VLOOKUP(Tbl_Transaktion[[#This Row],[Ansvar]],Tbl_Ansvar[],2,FALSE)</f>
        <v>Chefens</v>
      </c>
      <c r="G323" s="1" t="str">
        <f>VLOOKUP(Tbl_Transaktion[[#This Row],[Ansvar]],Tbl_Ansvar[],3,FALSE)</f>
        <v>Aisha Mohammed</v>
      </c>
      <c r="H323" s="1"/>
      <c r="I323" s="1"/>
      <c r="J323" s="1"/>
      <c r="K323" s="1"/>
      <c r="L323" s="1" t="s">
        <v>37</v>
      </c>
      <c r="M323" s="1" t="s">
        <v>19</v>
      </c>
      <c r="N323" s="1">
        <v>419.47</v>
      </c>
      <c r="O323" s="4">
        <v>473691</v>
      </c>
      <c r="P323" s="16">
        <v>43654</v>
      </c>
      <c r="Q323" s="1">
        <f>YEAR(Tbl_Transaktion[[#This Row],[Bokföringsdatum]])</f>
        <v>2019</v>
      </c>
      <c r="R323" s="28">
        <f>MONTH(Tbl_Transaktion[[#This Row],[Bokföringsdatum]])</f>
        <v>7</v>
      </c>
      <c r="S323" s="28">
        <f>DAY(Tbl_Transaktion[[#This Row],[Bokföringsdatum]])</f>
        <v>8</v>
      </c>
    </row>
    <row r="324" spans="1:19" x14ac:dyDescent="0.3">
      <c r="A324" s="15" t="s">
        <v>24</v>
      </c>
      <c r="B324" s="1">
        <v>150477132.45065758</v>
      </c>
      <c r="C324" s="1" t="s">
        <v>44</v>
      </c>
      <c r="D324" s="1">
        <v>6666</v>
      </c>
      <c r="E324" s="1" t="s">
        <v>46</v>
      </c>
      <c r="F324" s="1" t="str">
        <f>VLOOKUP(Tbl_Transaktion[[#This Row],[Ansvar]],Tbl_Ansvar[],2,FALSE)</f>
        <v>Chefens</v>
      </c>
      <c r="G324" s="1" t="str">
        <f>VLOOKUP(Tbl_Transaktion[[#This Row],[Ansvar]],Tbl_Ansvar[],3,FALSE)</f>
        <v>Aisha Mohammed</v>
      </c>
      <c r="H324" s="1"/>
      <c r="I324" s="1"/>
      <c r="J324" s="1"/>
      <c r="K324" s="1"/>
      <c r="L324" s="1" t="s">
        <v>37</v>
      </c>
      <c r="M324" s="1" t="s">
        <v>19</v>
      </c>
      <c r="N324" s="1">
        <v>81.130083153203302</v>
      </c>
      <c r="O324" s="4">
        <v>379169</v>
      </c>
      <c r="P324" s="16">
        <v>43655</v>
      </c>
      <c r="Q324" s="1">
        <f>YEAR(Tbl_Transaktion[[#This Row],[Bokföringsdatum]])</f>
        <v>2019</v>
      </c>
      <c r="R324" s="28">
        <f>MONTH(Tbl_Transaktion[[#This Row],[Bokföringsdatum]])</f>
        <v>7</v>
      </c>
      <c r="S324" s="28">
        <f>DAY(Tbl_Transaktion[[#This Row],[Bokföringsdatum]])</f>
        <v>9</v>
      </c>
    </row>
    <row r="325" spans="1:19" x14ac:dyDescent="0.3">
      <c r="A325" s="15" t="s">
        <v>14</v>
      </c>
      <c r="B325" s="1">
        <v>8960549.8630516846</v>
      </c>
      <c r="C325" s="1" t="s">
        <v>49</v>
      </c>
      <c r="D325" s="1">
        <v>6666</v>
      </c>
      <c r="E325" s="1" t="s">
        <v>46</v>
      </c>
      <c r="F325" s="1" t="str">
        <f>VLOOKUP(Tbl_Transaktion[[#This Row],[Ansvar]],Tbl_Ansvar[],2,FALSE)</f>
        <v>Chefens</v>
      </c>
      <c r="G325" s="1" t="str">
        <f>VLOOKUP(Tbl_Transaktion[[#This Row],[Ansvar]],Tbl_Ansvar[],3,FALSE)</f>
        <v>Aisha Mohammed</v>
      </c>
      <c r="H325" s="1"/>
      <c r="I325" s="1" t="s">
        <v>22</v>
      </c>
      <c r="J325" s="1"/>
      <c r="K325" s="1" t="s">
        <v>23</v>
      </c>
      <c r="L325" s="1" t="s">
        <v>18</v>
      </c>
      <c r="M325" s="1" t="s">
        <v>19</v>
      </c>
      <c r="N325" s="1">
        <v>2501.2560986406361</v>
      </c>
      <c r="O325" s="4"/>
      <c r="P325" s="16">
        <v>43656</v>
      </c>
      <c r="Q325" s="1">
        <f>YEAR(Tbl_Transaktion[[#This Row],[Bokföringsdatum]])</f>
        <v>2019</v>
      </c>
      <c r="R325" s="28">
        <f>MONTH(Tbl_Transaktion[[#This Row],[Bokföringsdatum]])</f>
        <v>7</v>
      </c>
      <c r="S325" s="28">
        <f>DAY(Tbl_Transaktion[[#This Row],[Bokföringsdatum]])</f>
        <v>10</v>
      </c>
    </row>
    <row r="326" spans="1:19" x14ac:dyDescent="0.3">
      <c r="A326" s="15" t="s">
        <v>24</v>
      </c>
      <c r="B326" s="1">
        <v>129995510.68440312</v>
      </c>
      <c r="C326" s="1" t="s">
        <v>44</v>
      </c>
      <c r="D326" s="1">
        <v>6666</v>
      </c>
      <c r="E326" s="1" t="s">
        <v>46</v>
      </c>
      <c r="F326" s="1" t="str">
        <f>VLOOKUP(Tbl_Transaktion[[#This Row],[Ansvar]],Tbl_Ansvar[],2,FALSE)</f>
        <v>Chefens</v>
      </c>
      <c r="G326" s="1" t="str">
        <f>VLOOKUP(Tbl_Transaktion[[#This Row],[Ansvar]],Tbl_Ansvar[],3,FALSE)</f>
        <v>Aisha Mohammed</v>
      </c>
      <c r="H326" s="1"/>
      <c r="I326" s="1"/>
      <c r="J326" s="1"/>
      <c r="K326" s="1"/>
      <c r="L326" s="1" t="s">
        <v>37</v>
      </c>
      <c r="M326" s="1" t="s">
        <v>19</v>
      </c>
      <c r="N326" s="1">
        <v>459.93440785043248</v>
      </c>
      <c r="O326" s="4">
        <v>101710</v>
      </c>
      <c r="P326" s="16">
        <v>43657</v>
      </c>
      <c r="Q326" s="1">
        <f>YEAR(Tbl_Transaktion[[#This Row],[Bokföringsdatum]])</f>
        <v>2019</v>
      </c>
      <c r="R326" s="28">
        <f>MONTH(Tbl_Transaktion[[#This Row],[Bokföringsdatum]])</f>
        <v>7</v>
      </c>
      <c r="S326" s="28">
        <f>DAY(Tbl_Transaktion[[#This Row],[Bokföringsdatum]])</f>
        <v>11</v>
      </c>
    </row>
    <row r="327" spans="1:19" x14ac:dyDescent="0.3">
      <c r="A327" s="15" t="s">
        <v>24</v>
      </c>
      <c r="B327" s="1">
        <v>600703038.04123676</v>
      </c>
      <c r="C327" s="1" t="s">
        <v>50</v>
      </c>
      <c r="D327" s="1">
        <v>6666</v>
      </c>
      <c r="E327" s="1" t="s">
        <v>46</v>
      </c>
      <c r="F327" s="1" t="str">
        <f>VLOOKUP(Tbl_Transaktion[[#This Row],[Ansvar]],Tbl_Ansvar[],2,FALSE)</f>
        <v>Chefens</v>
      </c>
      <c r="G327" s="1" t="str">
        <f>VLOOKUP(Tbl_Transaktion[[#This Row],[Ansvar]],Tbl_Ansvar[],3,FALSE)</f>
        <v>Aisha Mohammed</v>
      </c>
      <c r="H327" s="1"/>
      <c r="I327" s="1"/>
      <c r="J327" s="1"/>
      <c r="K327" s="1"/>
      <c r="L327" s="1" t="s">
        <v>37</v>
      </c>
      <c r="M327" s="1" t="s">
        <v>19</v>
      </c>
      <c r="N327" s="1">
        <v>9151.2677625938013</v>
      </c>
      <c r="O327" s="4">
        <v>140875</v>
      </c>
      <c r="P327" s="16">
        <v>43658</v>
      </c>
      <c r="Q327" s="1">
        <f>YEAR(Tbl_Transaktion[[#This Row],[Bokföringsdatum]])</f>
        <v>2019</v>
      </c>
      <c r="R327" s="28">
        <f>MONTH(Tbl_Transaktion[[#This Row],[Bokföringsdatum]])</f>
        <v>7</v>
      </c>
      <c r="S327" s="28">
        <f>DAY(Tbl_Transaktion[[#This Row],[Bokföringsdatum]])</f>
        <v>12</v>
      </c>
    </row>
    <row r="328" spans="1:19" x14ac:dyDescent="0.3">
      <c r="A328" s="15" t="s">
        <v>24</v>
      </c>
      <c r="B328" s="1">
        <v>385338479.0841589</v>
      </c>
      <c r="C328" s="1" t="s">
        <v>43</v>
      </c>
      <c r="D328" s="1">
        <v>7777</v>
      </c>
      <c r="E328" s="1" t="s">
        <v>20</v>
      </c>
      <c r="F328" s="1" t="str">
        <f>VLOOKUP(Tbl_Transaktion[[#This Row],[Ansvar]],Tbl_Ansvar[],2,FALSE)</f>
        <v>Avdelningen Fröet</v>
      </c>
      <c r="G328" s="1" t="str">
        <f>VLOOKUP(Tbl_Transaktion[[#This Row],[Ansvar]],Tbl_Ansvar[],3,FALSE)</f>
        <v>Maria Andersson</v>
      </c>
      <c r="H328" s="1"/>
      <c r="I328" s="1"/>
      <c r="J328" s="1"/>
      <c r="K328" s="1"/>
      <c r="L328" s="1" t="s">
        <v>51</v>
      </c>
      <c r="M328" s="1" t="s">
        <v>19</v>
      </c>
      <c r="N328" s="1">
        <v>2398.3218442938964</v>
      </c>
      <c r="O328" s="4">
        <v>6132262</v>
      </c>
      <c r="P328" s="16">
        <v>43659</v>
      </c>
      <c r="Q328" s="1">
        <f>YEAR(Tbl_Transaktion[[#This Row],[Bokföringsdatum]])</f>
        <v>2019</v>
      </c>
      <c r="R328" s="28">
        <f>MONTH(Tbl_Transaktion[[#This Row],[Bokföringsdatum]])</f>
        <v>7</v>
      </c>
      <c r="S328" s="28">
        <f>DAY(Tbl_Transaktion[[#This Row],[Bokföringsdatum]])</f>
        <v>13</v>
      </c>
    </row>
    <row r="329" spans="1:19" x14ac:dyDescent="0.3">
      <c r="A329" s="15" t="s">
        <v>24</v>
      </c>
      <c r="B329" s="1">
        <v>1307861184.359865</v>
      </c>
      <c r="C329" s="1" t="s">
        <v>52</v>
      </c>
      <c r="D329" s="1">
        <v>7777</v>
      </c>
      <c r="E329" s="1" t="s">
        <v>20</v>
      </c>
      <c r="F329" s="1" t="str">
        <f>VLOOKUP(Tbl_Transaktion[[#This Row],[Ansvar]],Tbl_Ansvar[],2,FALSE)</f>
        <v>Avdelningen Fröet</v>
      </c>
      <c r="G329" s="1" t="str">
        <f>VLOOKUP(Tbl_Transaktion[[#This Row],[Ansvar]],Tbl_Ansvar[],3,FALSE)</f>
        <v>Maria Andersson</v>
      </c>
      <c r="H329" s="1"/>
      <c r="I329" s="1"/>
      <c r="J329" s="1"/>
      <c r="K329" s="1"/>
      <c r="L329" s="1" t="s">
        <v>37</v>
      </c>
      <c r="M329" s="1" t="s">
        <v>28</v>
      </c>
      <c r="N329" s="1">
        <v>183.49349035790357</v>
      </c>
      <c r="O329" s="4">
        <v>646443</v>
      </c>
      <c r="P329" s="16">
        <v>43660</v>
      </c>
      <c r="Q329" s="1">
        <f>YEAR(Tbl_Transaktion[[#This Row],[Bokföringsdatum]])</f>
        <v>2019</v>
      </c>
      <c r="R329" s="28">
        <f>MONTH(Tbl_Transaktion[[#This Row],[Bokföringsdatum]])</f>
        <v>7</v>
      </c>
      <c r="S329" s="28">
        <f>DAY(Tbl_Transaktion[[#This Row],[Bokföringsdatum]])</f>
        <v>14</v>
      </c>
    </row>
    <row r="330" spans="1:19" x14ac:dyDescent="0.3">
      <c r="A330" s="15" t="s">
        <v>24</v>
      </c>
      <c r="B330" s="1">
        <v>408045646.57873386</v>
      </c>
      <c r="C330" s="1" t="s">
        <v>52</v>
      </c>
      <c r="D330" s="1">
        <v>7777</v>
      </c>
      <c r="E330" s="1" t="s">
        <v>20</v>
      </c>
      <c r="F330" s="1" t="str">
        <f>VLOOKUP(Tbl_Transaktion[[#This Row],[Ansvar]],Tbl_Ansvar[],2,FALSE)</f>
        <v>Avdelningen Fröet</v>
      </c>
      <c r="G330" s="1" t="str">
        <f>VLOOKUP(Tbl_Transaktion[[#This Row],[Ansvar]],Tbl_Ansvar[],3,FALSE)</f>
        <v>Maria Andersson</v>
      </c>
      <c r="H330" s="1"/>
      <c r="I330" s="1"/>
      <c r="J330" s="1"/>
      <c r="K330" s="1"/>
      <c r="L330" s="1" t="s">
        <v>37</v>
      </c>
      <c r="M330" s="1" t="s">
        <v>19</v>
      </c>
      <c r="N330" s="1">
        <v>182.21174679750212</v>
      </c>
      <c r="O330" s="4">
        <v>13629368</v>
      </c>
      <c r="P330" s="16">
        <v>43661</v>
      </c>
      <c r="Q330" s="1">
        <f>YEAR(Tbl_Transaktion[[#This Row],[Bokföringsdatum]])</f>
        <v>2019</v>
      </c>
      <c r="R330" s="28">
        <f>MONTH(Tbl_Transaktion[[#This Row],[Bokföringsdatum]])</f>
        <v>7</v>
      </c>
      <c r="S330" s="28">
        <f>DAY(Tbl_Transaktion[[#This Row],[Bokföringsdatum]])</f>
        <v>15</v>
      </c>
    </row>
    <row r="331" spans="1:19" x14ac:dyDescent="0.3">
      <c r="A331" s="15" t="s">
        <v>24</v>
      </c>
      <c r="B331" s="1">
        <v>721466555.27283871</v>
      </c>
      <c r="C331" s="1" t="s">
        <v>52</v>
      </c>
      <c r="D331" s="1">
        <v>7777</v>
      </c>
      <c r="E331" s="1" t="s">
        <v>20</v>
      </c>
      <c r="F331" s="1" t="str">
        <f>VLOOKUP(Tbl_Transaktion[[#This Row],[Ansvar]],Tbl_Ansvar[],2,FALSE)</f>
        <v>Avdelningen Fröet</v>
      </c>
      <c r="G331" s="1" t="str">
        <f>VLOOKUP(Tbl_Transaktion[[#This Row],[Ansvar]],Tbl_Ansvar[],3,FALSE)</f>
        <v>Maria Andersson</v>
      </c>
      <c r="H331" s="1"/>
      <c r="I331" s="1"/>
      <c r="J331" s="1"/>
      <c r="K331" s="1"/>
      <c r="L331" s="1" t="s">
        <v>37</v>
      </c>
      <c r="M331" s="1" t="s">
        <v>28</v>
      </c>
      <c r="N331" s="1">
        <v>182.67143821946331</v>
      </c>
      <c r="O331" s="4">
        <v>21128548</v>
      </c>
      <c r="P331" s="16">
        <v>43662</v>
      </c>
      <c r="Q331" s="1">
        <f>YEAR(Tbl_Transaktion[[#This Row],[Bokföringsdatum]])</f>
        <v>2019</v>
      </c>
      <c r="R331" s="28">
        <f>MONTH(Tbl_Transaktion[[#This Row],[Bokföringsdatum]])</f>
        <v>7</v>
      </c>
      <c r="S331" s="28">
        <f>DAY(Tbl_Transaktion[[#This Row],[Bokföringsdatum]])</f>
        <v>16</v>
      </c>
    </row>
    <row r="332" spans="1:19" x14ac:dyDescent="0.3">
      <c r="A332" s="15" t="s">
        <v>24</v>
      </c>
      <c r="B332" s="1">
        <v>1171904241.9008851</v>
      </c>
      <c r="C332" s="1" t="s">
        <v>52</v>
      </c>
      <c r="D332" s="1">
        <v>7777</v>
      </c>
      <c r="E332" s="1" t="s">
        <v>20</v>
      </c>
      <c r="F332" s="1" t="str">
        <f>VLOOKUP(Tbl_Transaktion[[#This Row],[Ansvar]],Tbl_Ansvar[],2,FALSE)</f>
        <v>Avdelningen Fröet</v>
      </c>
      <c r="G332" s="1" t="str">
        <f>VLOOKUP(Tbl_Transaktion[[#This Row],[Ansvar]],Tbl_Ansvar[],3,FALSE)</f>
        <v>Maria Andersson</v>
      </c>
      <c r="H332" s="1"/>
      <c r="I332" s="1"/>
      <c r="J332" s="1"/>
      <c r="K332" s="1"/>
      <c r="L332" s="1" t="s">
        <v>37</v>
      </c>
      <c r="M332" s="1" t="s">
        <v>28</v>
      </c>
      <c r="N332" s="1">
        <v>183.31289282149248</v>
      </c>
      <c r="O332" s="4">
        <v>23607852</v>
      </c>
      <c r="P332" s="16">
        <v>43663</v>
      </c>
      <c r="Q332" s="1">
        <f>YEAR(Tbl_Transaktion[[#This Row],[Bokföringsdatum]])</f>
        <v>2019</v>
      </c>
      <c r="R332" s="28">
        <f>MONTH(Tbl_Transaktion[[#This Row],[Bokföringsdatum]])</f>
        <v>7</v>
      </c>
      <c r="S332" s="28">
        <f>DAY(Tbl_Transaktion[[#This Row],[Bokföringsdatum]])</f>
        <v>17</v>
      </c>
    </row>
    <row r="333" spans="1:19" x14ac:dyDescent="0.3">
      <c r="A333" s="15" t="s">
        <v>24</v>
      </c>
      <c r="B333" s="1">
        <v>446540210.5320105</v>
      </c>
      <c r="C333" s="1" t="s">
        <v>52</v>
      </c>
      <c r="D333" s="1">
        <v>7777</v>
      </c>
      <c r="E333" s="1" t="s">
        <v>20</v>
      </c>
      <c r="F333" s="1" t="str">
        <f>VLOOKUP(Tbl_Transaktion[[#This Row],[Ansvar]],Tbl_Ansvar[],2,FALSE)</f>
        <v>Avdelningen Fröet</v>
      </c>
      <c r="G333" s="1" t="str">
        <f>VLOOKUP(Tbl_Transaktion[[#This Row],[Ansvar]],Tbl_Ansvar[],3,FALSE)</f>
        <v>Maria Andersson</v>
      </c>
      <c r="H333" s="1"/>
      <c r="I333" s="1"/>
      <c r="J333" s="1"/>
      <c r="K333" s="1"/>
      <c r="L333" s="1" t="s">
        <v>37</v>
      </c>
      <c r="M333" s="1" t="s">
        <v>19</v>
      </c>
      <c r="N333" s="1">
        <v>182.60767481472354</v>
      </c>
      <c r="O333" s="4">
        <v>23828472</v>
      </c>
      <c r="P333" s="16">
        <v>43664</v>
      </c>
      <c r="Q333" s="1">
        <f>YEAR(Tbl_Transaktion[[#This Row],[Bokföringsdatum]])</f>
        <v>2019</v>
      </c>
      <c r="R333" s="28">
        <f>MONTH(Tbl_Transaktion[[#This Row],[Bokföringsdatum]])</f>
        <v>7</v>
      </c>
      <c r="S333" s="28">
        <f>DAY(Tbl_Transaktion[[#This Row],[Bokföringsdatum]])</f>
        <v>18</v>
      </c>
    </row>
    <row r="334" spans="1:19" x14ac:dyDescent="0.3">
      <c r="A334" s="15" t="s">
        <v>24</v>
      </c>
      <c r="B334" s="1">
        <v>563846281.75479484</v>
      </c>
      <c r="C334" s="1" t="s">
        <v>52</v>
      </c>
      <c r="D334" s="1">
        <v>7777</v>
      </c>
      <c r="E334" s="1" t="s">
        <v>20</v>
      </c>
      <c r="F334" s="1" t="str">
        <f>VLOOKUP(Tbl_Transaktion[[#This Row],[Ansvar]],Tbl_Ansvar[],2,FALSE)</f>
        <v>Avdelningen Fröet</v>
      </c>
      <c r="G334" s="1" t="str">
        <f>VLOOKUP(Tbl_Transaktion[[#This Row],[Ansvar]],Tbl_Ansvar[],3,FALSE)</f>
        <v>Maria Andersson</v>
      </c>
      <c r="H334" s="1"/>
      <c r="I334" s="1"/>
      <c r="J334" s="1"/>
      <c r="K334" s="1"/>
      <c r="L334" s="1" t="s">
        <v>37</v>
      </c>
      <c r="M334" s="1" t="s">
        <v>19</v>
      </c>
      <c r="N334" s="1">
        <v>182.50880871551115</v>
      </c>
      <c r="O334" s="4">
        <v>36833558</v>
      </c>
      <c r="P334" s="16">
        <v>43665</v>
      </c>
      <c r="Q334" s="1">
        <f>YEAR(Tbl_Transaktion[[#This Row],[Bokföringsdatum]])</f>
        <v>2019</v>
      </c>
      <c r="R334" s="28">
        <f>MONTH(Tbl_Transaktion[[#This Row],[Bokföringsdatum]])</f>
        <v>7</v>
      </c>
      <c r="S334" s="28">
        <f>DAY(Tbl_Transaktion[[#This Row],[Bokföringsdatum]])</f>
        <v>19</v>
      </c>
    </row>
    <row r="335" spans="1:19" x14ac:dyDescent="0.3">
      <c r="A335" s="15" t="s">
        <v>24</v>
      </c>
      <c r="B335" s="1">
        <v>753918762.21293163</v>
      </c>
      <c r="C335" s="1" t="s">
        <v>52</v>
      </c>
      <c r="D335" s="1">
        <v>7777</v>
      </c>
      <c r="E335" s="1" t="s">
        <v>20</v>
      </c>
      <c r="F335" s="1" t="str">
        <f>VLOOKUP(Tbl_Transaktion[[#This Row],[Ansvar]],Tbl_Ansvar[],2,FALSE)</f>
        <v>Avdelningen Fröet</v>
      </c>
      <c r="G335" s="1" t="str">
        <f>VLOOKUP(Tbl_Transaktion[[#This Row],[Ansvar]],Tbl_Ansvar[],3,FALSE)</f>
        <v>Maria Andersson</v>
      </c>
      <c r="H335" s="1"/>
      <c r="I335" s="1"/>
      <c r="J335" s="1"/>
      <c r="K335" s="1"/>
      <c r="L335" s="1" t="s">
        <v>37</v>
      </c>
      <c r="M335" s="1" t="s">
        <v>28</v>
      </c>
      <c r="N335" s="1">
        <v>182.13759502710843</v>
      </c>
      <c r="O335" s="4">
        <v>38694589</v>
      </c>
      <c r="P335" s="16">
        <v>43666</v>
      </c>
      <c r="Q335" s="1">
        <f>YEAR(Tbl_Transaktion[[#This Row],[Bokföringsdatum]])</f>
        <v>2019</v>
      </c>
      <c r="R335" s="28">
        <f>MONTH(Tbl_Transaktion[[#This Row],[Bokföringsdatum]])</f>
        <v>7</v>
      </c>
      <c r="S335" s="28">
        <f>DAY(Tbl_Transaktion[[#This Row],[Bokföringsdatum]])</f>
        <v>20</v>
      </c>
    </row>
    <row r="336" spans="1:19" x14ac:dyDescent="0.3">
      <c r="A336" s="15" t="s">
        <v>24</v>
      </c>
      <c r="B336" s="1">
        <v>823142705.58891535</v>
      </c>
      <c r="C336" s="1" t="s">
        <v>52</v>
      </c>
      <c r="D336" s="1">
        <v>6666</v>
      </c>
      <c r="E336" s="1" t="s">
        <v>16</v>
      </c>
      <c r="F336" s="1" t="str">
        <f>VLOOKUP(Tbl_Transaktion[[#This Row],[Ansvar]],Tbl_Ansvar[],2,FALSE)</f>
        <v>Avdelningen Blomman</v>
      </c>
      <c r="G336" s="1" t="str">
        <f>VLOOKUP(Tbl_Transaktion[[#This Row],[Ansvar]],Tbl_Ansvar[],3,FALSE)</f>
        <v>Maria Andersson</v>
      </c>
      <c r="H336" s="1"/>
      <c r="I336" s="1"/>
      <c r="J336" s="1"/>
      <c r="K336" s="1"/>
      <c r="L336" s="1" t="s">
        <v>37</v>
      </c>
      <c r="M336" s="1" t="s">
        <v>28</v>
      </c>
      <c r="N336" s="1">
        <v>184.22011999290996</v>
      </c>
      <c r="O336" s="4">
        <v>39640534</v>
      </c>
      <c r="P336" s="16">
        <v>43667</v>
      </c>
      <c r="Q336" s="1">
        <f>YEAR(Tbl_Transaktion[[#This Row],[Bokföringsdatum]])</f>
        <v>2019</v>
      </c>
      <c r="R336" s="28">
        <f>MONTH(Tbl_Transaktion[[#This Row],[Bokföringsdatum]])</f>
        <v>7</v>
      </c>
      <c r="S336" s="28">
        <f>DAY(Tbl_Transaktion[[#This Row],[Bokföringsdatum]])</f>
        <v>21</v>
      </c>
    </row>
    <row r="337" spans="1:19" x14ac:dyDescent="0.3">
      <c r="A337" s="15" t="s">
        <v>24</v>
      </c>
      <c r="B337" s="1">
        <v>391646269.80423898</v>
      </c>
      <c r="C337" s="1" t="s">
        <v>52</v>
      </c>
      <c r="D337" s="1">
        <v>7777</v>
      </c>
      <c r="E337" s="1" t="s">
        <v>20</v>
      </c>
      <c r="F337" s="1" t="str">
        <f>VLOOKUP(Tbl_Transaktion[[#This Row],[Ansvar]],Tbl_Ansvar[],2,FALSE)</f>
        <v>Avdelningen Fröet</v>
      </c>
      <c r="G337" s="1" t="str">
        <f>VLOOKUP(Tbl_Transaktion[[#This Row],[Ansvar]],Tbl_Ansvar[],3,FALSE)</f>
        <v>Maria Andersson</v>
      </c>
      <c r="H337" s="1"/>
      <c r="I337" s="1"/>
      <c r="J337" s="1"/>
      <c r="K337" s="1"/>
      <c r="L337" s="1" t="s">
        <v>37</v>
      </c>
      <c r="M337" s="1" t="s">
        <v>19</v>
      </c>
      <c r="N337" s="1">
        <v>182.95745684196802</v>
      </c>
      <c r="O337" s="4">
        <v>53901086</v>
      </c>
      <c r="P337" s="16">
        <v>43668</v>
      </c>
      <c r="Q337" s="1">
        <f>YEAR(Tbl_Transaktion[[#This Row],[Bokföringsdatum]])</f>
        <v>2019</v>
      </c>
      <c r="R337" s="28">
        <f>MONTH(Tbl_Transaktion[[#This Row],[Bokföringsdatum]])</f>
        <v>7</v>
      </c>
      <c r="S337" s="28">
        <f>DAY(Tbl_Transaktion[[#This Row],[Bokföringsdatum]])</f>
        <v>22</v>
      </c>
    </row>
    <row r="338" spans="1:19" x14ac:dyDescent="0.3">
      <c r="A338" s="15" t="s">
        <v>24</v>
      </c>
      <c r="B338" s="1">
        <v>291737279.65629107</v>
      </c>
      <c r="C338" s="1" t="s">
        <v>52</v>
      </c>
      <c r="D338" s="1">
        <v>7777</v>
      </c>
      <c r="E338" s="1" t="s">
        <v>20</v>
      </c>
      <c r="F338" s="1" t="str">
        <f>VLOOKUP(Tbl_Transaktion[[#This Row],[Ansvar]],Tbl_Ansvar[],2,FALSE)</f>
        <v>Avdelningen Fröet</v>
      </c>
      <c r="G338" s="1" t="str">
        <f>VLOOKUP(Tbl_Transaktion[[#This Row],[Ansvar]],Tbl_Ansvar[],3,FALSE)</f>
        <v>Maria Andersson</v>
      </c>
      <c r="H338" s="1"/>
      <c r="I338" s="1"/>
      <c r="J338" s="1"/>
      <c r="K338" s="1"/>
      <c r="L338" s="1" t="s">
        <v>37</v>
      </c>
      <c r="M338" s="1" t="s">
        <v>19</v>
      </c>
      <c r="N338" s="1">
        <v>182.22739005343468</v>
      </c>
      <c r="O338" s="4">
        <v>56504298</v>
      </c>
      <c r="P338" s="16">
        <v>43669</v>
      </c>
      <c r="Q338" s="1">
        <f>YEAR(Tbl_Transaktion[[#This Row],[Bokföringsdatum]])</f>
        <v>2019</v>
      </c>
      <c r="R338" s="28">
        <f>MONTH(Tbl_Transaktion[[#This Row],[Bokföringsdatum]])</f>
        <v>7</v>
      </c>
      <c r="S338" s="28">
        <f>DAY(Tbl_Transaktion[[#This Row],[Bokföringsdatum]])</f>
        <v>23</v>
      </c>
    </row>
    <row r="339" spans="1:19" x14ac:dyDescent="0.3">
      <c r="A339" s="15" t="s">
        <v>24</v>
      </c>
      <c r="B339" s="1">
        <v>107297034.22324869</v>
      </c>
      <c r="C339" s="1" t="s">
        <v>52</v>
      </c>
      <c r="D339" s="1">
        <v>7777</v>
      </c>
      <c r="E339" s="1" t="s">
        <v>20</v>
      </c>
      <c r="F339" s="1" t="str">
        <f>VLOOKUP(Tbl_Transaktion[[#This Row],[Ansvar]],Tbl_Ansvar[],2,FALSE)</f>
        <v>Avdelningen Fröet</v>
      </c>
      <c r="G339" s="1" t="str">
        <f>VLOOKUP(Tbl_Transaktion[[#This Row],[Ansvar]],Tbl_Ansvar[],3,FALSE)</f>
        <v>Maria Andersson</v>
      </c>
      <c r="H339" s="1"/>
      <c r="I339" s="1"/>
      <c r="J339" s="1"/>
      <c r="K339" s="1"/>
      <c r="L339" s="1" t="s">
        <v>37</v>
      </c>
      <c r="M339" s="1" t="s">
        <v>19</v>
      </c>
      <c r="N339" s="1">
        <v>182.61500524833221</v>
      </c>
      <c r="O339" s="4">
        <v>59800603</v>
      </c>
      <c r="P339" s="16">
        <v>43670</v>
      </c>
      <c r="Q339" s="1">
        <f>YEAR(Tbl_Transaktion[[#This Row],[Bokföringsdatum]])</f>
        <v>2019</v>
      </c>
      <c r="R339" s="28">
        <f>MONTH(Tbl_Transaktion[[#This Row],[Bokföringsdatum]])</f>
        <v>7</v>
      </c>
      <c r="S339" s="28">
        <f>DAY(Tbl_Transaktion[[#This Row],[Bokföringsdatum]])</f>
        <v>24</v>
      </c>
    </row>
    <row r="340" spans="1:19" x14ac:dyDescent="0.3">
      <c r="A340" s="15" t="s">
        <v>24</v>
      </c>
      <c r="B340" s="1">
        <v>227870236.6668559</v>
      </c>
      <c r="C340" s="1" t="s">
        <v>52</v>
      </c>
      <c r="D340" s="1">
        <v>7777</v>
      </c>
      <c r="E340" s="1" t="s">
        <v>20</v>
      </c>
      <c r="F340" s="1" t="str">
        <f>VLOOKUP(Tbl_Transaktion[[#This Row],[Ansvar]],Tbl_Ansvar[],2,FALSE)</f>
        <v>Avdelningen Fröet</v>
      </c>
      <c r="G340" s="1" t="str">
        <f>VLOOKUP(Tbl_Transaktion[[#This Row],[Ansvar]],Tbl_Ansvar[],3,FALSE)</f>
        <v>Maria Andersson</v>
      </c>
      <c r="H340" s="1"/>
      <c r="I340" s="1"/>
      <c r="J340" s="1"/>
      <c r="K340" s="1"/>
      <c r="L340" s="1" t="s">
        <v>37</v>
      </c>
      <c r="M340" s="1" t="s">
        <v>19</v>
      </c>
      <c r="N340" s="1">
        <v>182.49721650370233</v>
      </c>
      <c r="O340" s="4">
        <v>85199643</v>
      </c>
      <c r="P340" s="16">
        <v>43671</v>
      </c>
      <c r="Q340" s="1">
        <f>YEAR(Tbl_Transaktion[[#This Row],[Bokföringsdatum]])</f>
        <v>2019</v>
      </c>
      <c r="R340" s="28">
        <f>MONTH(Tbl_Transaktion[[#This Row],[Bokföringsdatum]])</f>
        <v>7</v>
      </c>
      <c r="S340" s="28">
        <f>DAY(Tbl_Transaktion[[#This Row],[Bokföringsdatum]])</f>
        <v>25</v>
      </c>
    </row>
    <row r="341" spans="1:19" x14ac:dyDescent="0.3">
      <c r="A341" s="15" t="s">
        <v>24</v>
      </c>
      <c r="B341" s="1">
        <v>1144709735.6274266</v>
      </c>
      <c r="C341" s="1" t="s">
        <v>52</v>
      </c>
      <c r="D341" s="1">
        <v>7777</v>
      </c>
      <c r="E341" s="1" t="s">
        <v>20</v>
      </c>
      <c r="F341" s="1" t="str">
        <f>VLOOKUP(Tbl_Transaktion[[#This Row],[Ansvar]],Tbl_Ansvar[],2,FALSE)</f>
        <v>Avdelningen Fröet</v>
      </c>
      <c r="G341" s="1" t="str">
        <f>VLOOKUP(Tbl_Transaktion[[#This Row],[Ansvar]],Tbl_Ansvar[],3,FALSE)</f>
        <v>Maria Andersson</v>
      </c>
      <c r="H341" s="1"/>
      <c r="I341" s="1"/>
      <c r="J341" s="1"/>
      <c r="K341" s="1"/>
      <c r="L341" s="1" t="s">
        <v>37</v>
      </c>
      <c r="M341" s="1" t="s">
        <v>28</v>
      </c>
      <c r="N341" s="1">
        <v>184.12427893453281</v>
      </c>
      <c r="O341" s="4">
        <v>88478746</v>
      </c>
      <c r="P341" s="16">
        <v>43672</v>
      </c>
      <c r="Q341" s="1">
        <f>YEAR(Tbl_Transaktion[[#This Row],[Bokföringsdatum]])</f>
        <v>2019</v>
      </c>
      <c r="R341" s="28">
        <f>MONTH(Tbl_Transaktion[[#This Row],[Bokföringsdatum]])</f>
        <v>7</v>
      </c>
      <c r="S341" s="28">
        <f>DAY(Tbl_Transaktion[[#This Row],[Bokföringsdatum]])</f>
        <v>26</v>
      </c>
    </row>
    <row r="342" spans="1:19" x14ac:dyDescent="0.3">
      <c r="A342" s="15" t="s">
        <v>24</v>
      </c>
      <c r="B342" s="1">
        <v>972762481.81828356</v>
      </c>
      <c r="C342" s="1" t="s">
        <v>52</v>
      </c>
      <c r="D342" s="1">
        <v>7777</v>
      </c>
      <c r="E342" s="1" t="s">
        <v>20</v>
      </c>
      <c r="F342" s="1" t="str">
        <f>VLOOKUP(Tbl_Transaktion[[#This Row],[Ansvar]],Tbl_Ansvar[],2,FALSE)</f>
        <v>Avdelningen Fröet</v>
      </c>
      <c r="G342" s="1" t="str">
        <f>VLOOKUP(Tbl_Transaktion[[#This Row],[Ansvar]],Tbl_Ansvar[],3,FALSE)</f>
        <v>Maria Andersson</v>
      </c>
      <c r="H342" s="1"/>
      <c r="I342" s="1"/>
      <c r="J342" s="1"/>
      <c r="K342" s="1"/>
      <c r="L342" s="1" t="s">
        <v>37</v>
      </c>
      <c r="M342" s="1" t="s">
        <v>28</v>
      </c>
      <c r="N342" s="1">
        <v>182.87710868760266</v>
      </c>
      <c r="O342" s="4">
        <v>89344843</v>
      </c>
      <c r="P342" s="16">
        <v>43673</v>
      </c>
      <c r="Q342" s="1">
        <f>YEAR(Tbl_Transaktion[[#This Row],[Bokföringsdatum]])</f>
        <v>2019</v>
      </c>
      <c r="R342" s="28">
        <f>MONTH(Tbl_Transaktion[[#This Row],[Bokföringsdatum]])</f>
        <v>7</v>
      </c>
      <c r="S342" s="28">
        <f>DAY(Tbl_Transaktion[[#This Row],[Bokföringsdatum]])</f>
        <v>27</v>
      </c>
    </row>
    <row r="343" spans="1:19" x14ac:dyDescent="0.3">
      <c r="A343" s="15" t="s">
        <v>24</v>
      </c>
      <c r="B343" s="1">
        <v>974901573.68230891</v>
      </c>
      <c r="C343" s="1" t="s">
        <v>52</v>
      </c>
      <c r="D343" s="1">
        <v>7777</v>
      </c>
      <c r="E343" s="1" t="s">
        <v>20</v>
      </c>
      <c r="F343" s="1" t="str">
        <f>VLOOKUP(Tbl_Transaktion[[#This Row],[Ansvar]],Tbl_Ansvar[],2,FALSE)</f>
        <v>Avdelningen Fröet</v>
      </c>
      <c r="G343" s="1" t="str">
        <f>VLOOKUP(Tbl_Transaktion[[#This Row],[Ansvar]],Tbl_Ansvar[],3,FALSE)</f>
        <v>Maria Andersson</v>
      </c>
      <c r="H343" s="1"/>
      <c r="I343" s="1"/>
      <c r="J343" s="1"/>
      <c r="K343" s="1"/>
      <c r="L343" s="1" t="s">
        <v>37</v>
      </c>
      <c r="M343" s="1" t="s">
        <v>28</v>
      </c>
      <c r="N343" s="1">
        <v>182.96654309066082</v>
      </c>
      <c r="O343" s="4">
        <v>106244986</v>
      </c>
      <c r="P343" s="16">
        <v>43674</v>
      </c>
      <c r="Q343" s="1">
        <f>YEAR(Tbl_Transaktion[[#This Row],[Bokföringsdatum]])</f>
        <v>2019</v>
      </c>
      <c r="R343" s="28">
        <f>MONTH(Tbl_Transaktion[[#This Row],[Bokföringsdatum]])</f>
        <v>7</v>
      </c>
      <c r="S343" s="28">
        <f>DAY(Tbl_Transaktion[[#This Row],[Bokföringsdatum]])</f>
        <v>28</v>
      </c>
    </row>
    <row r="344" spans="1:19" x14ac:dyDescent="0.3">
      <c r="A344" s="15" t="s">
        <v>24</v>
      </c>
      <c r="B344" s="1">
        <v>285394088.82458931</v>
      </c>
      <c r="C344" s="1" t="s">
        <v>52</v>
      </c>
      <c r="D344" s="1">
        <v>7777</v>
      </c>
      <c r="E344" s="1" t="s">
        <v>20</v>
      </c>
      <c r="F344" s="1" t="str">
        <f>VLOOKUP(Tbl_Transaktion[[#This Row],[Ansvar]],Tbl_Ansvar[],2,FALSE)</f>
        <v>Avdelningen Fröet</v>
      </c>
      <c r="G344" s="1" t="str">
        <f>VLOOKUP(Tbl_Transaktion[[#This Row],[Ansvar]],Tbl_Ansvar[],3,FALSE)</f>
        <v>Maria Andersson</v>
      </c>
      <c r="H344" s="1"/>
      <c r="I344" s="1"/>
      <c r="J344" s="1"/>
      <c r="K344" s="1"/>
      <c r="L344" s="1" t="s">
        <v>37</v>
      </c>
      <c r="M344" s="1" t="s">
        <v>19</v>
      </c>
      <c r="N344" s="1">
        <v>183.40918770653258</v>
      </c>
      <c r="O344" s="4">
        <v>113840607</v>
      </c>
      <c r="P344" s="16">
        <v>43675</v>
      </c>
      <c r="Q344" s="1">
        <f>YEAR(Tbl_Transaktion[[#This Row],[Bokföringsdatum]])</f>
        <v>2019</v>
      </c>
      <c r="R344" s="28">
        <f>MONTH(Tbl_Transaktion[[#This Row],[Bokföringsdatum]])</f>
        <v>7</v>
      </c>
      <c r="S344" s="28">
        <f>DAY(Tbl_Transaktion[[#This Row],[Bokföringsdatum]])</f>
        <v>29</v>
      </c>
    </row>
    <row r="345" spans="1:19" x14ac:dyDescent="0.3">
      <c r="A345" s="15" t="s">
        <v>24</v>
      </c>
      <c r="B345" s="1">
        <v>782744267.66147125</v>
      </c>
      <c r="C345" s="1" t="s">
        <v>52</v>
      </c>
      <c r="D345" s="1">
        <v>7777</v>
      </c>
      <c r="E345" s="1" t="s">
        <v>20</v>
      </c>
      <c r="F345" s="1" t="str">
        <f>VLOOKUP(Tbl_Transaktion[[#This Row],[Ansvar]],Tbl_Ansvar[],2,FALSE)</f>
        <v>Avdelningen Fröet</v>
      </c>
      <c r="G345" s="1" t="str">
        <f>VLOOKUP(Tbl_Transaktion[[#This Row],[Ansvar]],Tbl_Ansvar[],3,FALSE)</f>
        <v>Maria Andersson</v>
      </c>
      <c r="H345" s="1"/>
      <c r="I345" s="1"/>
      <c r="J345" s="1"/>
      <c r="K345" s="1"/>
      <c r="L345" s="1" t="s">
        <v>37</v>
      </c>
      <c r="M345" s="1" t="s">
        <v>28</v>
      </c>
      <c r="N345" s="1">
        <v>183.38173823595272</v>
      </c>
      <c r="O345" s="4">
        <v>113932315</v>
      </c>
      <c r="P345" s="16">
        <v>43676</v>
      </c>
      <c r="Q345" s="1">
        <f>YEAR(Tbl_Transaktion[[#This Row],[Bokföringsdatum]])</f>
        <v>2019</v>
      </c>
      <c r="R345" s="28">
        <f>MONTH(Tbl_Transaktion[[#This Row],[Bokföringsdatum]])</f>
        <v>7</v>
      </c>
      <c r="S345" s="28">
        <f>DAY(Tbl_Transaktion[[#This Row],[Bokföringsdatum]])</f>
        <v>30</v>
      </c>
    </row>
    <row r="346" spans="1:19" x14ac:dyDescent="0.3">
      <c r="A346" s="15" t="s">
        <v>24</v>
      </c>
      <c r="B346" s="1">
        <v>1299089267.7617989</v>
      </c>
      <c r="C346" s="1" t="s">
        <v>52</v>
      </c>
      <c r="D346" s="1">
        <v>7777</v>
      </c>
      <c r="E346" s="1" t="s">
        <v>20</v>
      </c>
      <c r="F346" s="1" t="str">
        <f>VLOOKUP(Tbl_Transaktion[[#This Row],[Ansvar]],Tbl_Ansvar[],2,FALSE)</f>
        <v>Avdelningen Fröet</v>
      </c>
      <c r="G346" s="1" t="str">
        <f>VLOOKUP(Tbl_Transaktion[[#This Row],[Ansvar]],Tbl_Ansvar[],3,FALSE)</f>
        <v>Maria Andersson</v>
      </c>
      <c r="H346" s="1"/>
      <c r="I346" s="1"/>
      <c r="J346" s="1"/>
      <c r="K346" s="1"/>
      <c r="L346" s="1" t="s">
        <v>37</v>
      </c>
      <c r="M346" s="1" t="s">
        <v>28</v>
      </c>
      <c r="N346" s="1">
        <v>204.26346726047723</v>
      </c>
      <c r="O346" s="4">
        <v>119998423</v>
      </c>
      <c r="P346" s="16">
        <v>43677</v>
      </c>
      <c r="Q346" s="1">
        <f>YEAR(Tbl_Transaktion[[#This Row],[Bokföringsdatum]])</f>
        <v>2019</v>
      </c>
      <c r="R346" s="28">
        <f>MONTH(Tbl_Transaktion[[#This Row],[Bokföringsdatum]])</f>
        <v>7</v>
      </c>
      <c r="S346" s="28">
        <f>DAY(Tbl_Transaktion[[#This Row],[Bokföringsdatum]])</f>
        <v>31</v>
      </c>
    </row>
    <row r="347" spans="1:19" x14ac:dyDescent="0.3">
      <c r="A347" s="15" t="s">
        <v>24</v>
      </c>
      <c r="B347" s="1">
        <v>118628363.45983237</v>
      </c>
      <c r="C347" s="1" t="s">
        <v>52</v>
      </c>
      <c r="D347" s="1">
        <v>7777</v>
      </c>
      <c r="E347" s="1" t="s">
        <v>20</v>
      </c>
      <c r="F347" s="1" t="str">
        <f>VLOOKUP(Tbl_Transaktion[[#This Row],[Ansvar]],Tbl_Ansvar[],2,FALSE)</f>
        <v>Avdelningen Fröet</v>
      </c>
      <c r="G347" s="1" t="str">
        <f>VLOOKUP(Tbl_Transaktion[[#This Row],[Ansvar]],Tbl_Ansvar[],3,FALSE)</f>
        <v>Maria Andersson</v>
      </c>
      <c r="H347" s="1"/>
      <c r="I347" s="1"/>
      <c r="J347" s="1"/>
      <c r="K347" s="1"/>
      <c r="L347" s="1" t="s">
        <v>37</v>
      </c>
      <c r="M347" s="1" t="s">
        <v>19</v>
      </c>
      <c r="N347" s="1">
        <v>182.39588861561259</v>
      </c>
      <c r="O347" s="4">
        <v>120066488</v>
      </c>
      <c r="P347" s="16">
        <v>43678</v>
      </c>
      <c r="Q347" s="1">
        <f>YEAR(Tbl_Transaktion[[#This Row],[Bokföringsdatum]])</f>
        <v>2019</v>
      </c>
      <c r="R347" s="28">
        <f>MONTH(Tbl_Transaktion[[#This Row],[Bokföringsdatum]])</f>
        <v>8</v>
      </c>
      <c r="S347" s="28">
        <f>DAY(Tbl_Transaktion[[#This Row],[Bokföringsdatum]])</f>
        <v>1</v>
      </c>
    </row>
    <row r="348" spans="1:19" x14ac:dyDescent="0.3">
      <c r="A348" s="15" t="s">
        <v>24</v>
      </c>
      <c r="B348" s="1">
        <v>331765413.69455349</v>
      </c>
      <c r="C348" s="1" t="s">
        <v>52</v>
      </c>
      <c r="D348" s="1">
        <v>7777</v>
      </c>
      <c r="E348" s="1" t="s">
        <v>20</v>
      </c>
      <c r="F348" s="1" t="str">
        <f>VLOOKUP(Tbl_Transaktion[[#This Row],[Ansvar]],Tbl_Ansvar[],2,FALSE)</f>
        <v>Avdelningen Fröet</v>
      </c>
      <c r="G348" s="1" t="str">
        <f>VLOOKUP(Tbl_Transaktion[[#This Row],[Ansvar]],Tbl_Ansvar[],3,FALSE)</f>
        <v>Maria Andersson</v>
      </c>
      <c r="H348" s="1"/>
      <c r="I348" s="1"/>
      <c r="J348" s="1"/>
      <c r="K348" s="1"/>
      <c r="L348" s="1" t="s">
        <v>37</v>
      </c>
      <c r="M348" s="1" t="s">
        <v>19</v>
      </c>
      <c r="N348" s="1">
        <v>182.83835723151913</v>
      </c>
      <c r="O348" s="4">
        <v>125295964</v>
      </c>
      <c r="P348" s="16">
        <v>43679</v>
      </c>
      <c r="Q348" s="1">
        <f>YEAR(Tbl_Transaktion[[#This Row],[Bokföringsdatum]])</f>
        <v>2019</v>
      </c>
      <c r="R348" s="28">
        <f>MONTH(Tbl_Transaktion[[#This Row],[Bokföringsdatum]])</f>
        <v>8</v>
      </c>
      <c r="S348" s="28">
        <f>DAY(Tbl_Transaktion[[#This Row],[Bokföringsdatum]])</f>
        <v>2</v>
      </c>
    </row>
    <row r="349" spans="1:19" x14ac:dyDescent="0.3">
      <c r="A349" s="15" t="s">
        <v>24</v>
      </c>
      <c r="B349" s="1">
        <v>794368103.84979963</v>
      </c>
      <c r="C349" s="1" t="s">
        <v>52</v>
      </c>
      <c r="D349" s="1">
        <v>7777</v>
      </c>
      <c r="E349" s="1" t="s">
        <v>20</v>
      </c>
      <c r="F349" s="1" t="str">
        <f>VLOOKUP(Tbl_Transaktion[[#This Row],[Ansvar]],Tbl_Ansvar[],2,FALSE)</f>
        <v>Avdelningen Fröet</v>
      </c>
      <c r="G349" s="1" t="str">
        <f>VLOOKUP(Tbl_Transaktion[[#This Row],[Ansvar]],Tbl_Ansvar[],3,FALSE)</f>
        <v>Maria Andersson</v>
      </c>
      <c r="H349" s="1"/>
      <c r="I349" s="1"/>
      <c r="J349" s="1"/>
      <c r="K349" s="1"/>
      <c r="L349" s="1" t="s">
        <v>37</v>
      </c>
      <c r="M349" s="1" t="s">
        <v>28</v>
      </c>
      <c r="N349" s="1">
        <v>185.0866457155694</v>
      </c>
      <c r="O349" s="4">
        <v>126887038</v>
      </c>
      <c r="P349" s="16">
        <v>43680</v>
      </c>
      <c r="Q349" s="1">
        <f>YEAR(Tbl_Transaktion[[#This Row],[Bokföringsdatum]])</f>
        <v>2019</v>
      </c>
      <c r="R349" s="28">
        <f>MONTH(Tbl_Transaktion[[#This Row],[Bokföringsdatum]])</f>
        <v>8</v>
      </c>
      <c r="S349" s="28">
        <f>DAY(Tbl_Transaktion[[#This Row],[Bokföringsdatum]])</f>
        <v>3</v>
      </c>
    </row>
    <row r="350" spans="1:19" x14ac:dyDescent="0.3">
      <c r="A350" s="15" t="s">
        <v>24</v>
      </c>
      <c r="B350" s="1">
        <v>1023701839.9626511</v>
      </c>
      <c r="C350" s="1" t="s">
        <v>52</v>
      </c>
      <c r="D350" s="1">
        <v>7777</v>
      </c>
      <c r="E350" s="1" t="s">
        <v>20</v>
      </c>
      <c r="F350" s="1" t="str">
        <f>VLOOKUP(Tbl_Transaktion[[#This Row],[Ansvar]],Tbl_Ansvar[],2,FALSE)</f>
        <v>Avdelningen Fröet</v>
      </c>
      <c r="G350" s="1" t="str">
        <f>VLOOKUP(Tbl_Transaktion[[#This Row],[Ansvar]],Tbl_Ansvar[],3,FALSE)</f>
        <v>Maria Andersson</v>
      </c>
      <c r="H350" s="1"/>
      <c r="I350" s="1"/>
      <c r="J350" s="1"/>
      <c r="K350" s="1"/>
      <c r="L350" s="1" t="s">
        <v>37</v>
      </c>
      <c r="M350" s="1" t="s">
        <v>28</v>
      </c>
      <c r="N350" s="1">
        <v>182.3470597259481</v>
      </c>
      <c r="O350" s="4">
        <v>135866780</v>
      </c>
      <c r="P350" s="16">
        <v>43681</v>
      </c>
      <c r="Q350" s="1">
        <f>YEAR(Tbl_Transaktion[[#This Row],[Bokföringsdatum]])</f>
        <v>2019</v>
      </c>
      <c r="R350" s="28">
        <f>MONTH(Tbl_Transaktion[[#This Row],[Bokföringsdatum]])</f>
        <v>8</v>
      </c>
      <c r="S350" s="28">
        <f>DAY(Tbl_Transaktion[[#This Row],[Bokföringsdatum]])</f>
        <v>4</v>
      </c>
    </row>
    <row r="351" spans="1:19" x14ac:dyDescent="0.3">
      <c r="A351" s="15" t="s">
        <v>24</v>
      </c>
      <c r="B351" s="1">
        <v>1067391213.0814868</v>
      </c>
      <c r="C351" s="1" t="s">
        <v>52</v>
      </c>
      <c r="D351" s="1">
        <v>7777</v>
      </c>
      <c r="E351" s="1" t="s">
        <v>20</v>
      </c>
      <c r="F351" s="1" t="str">
        <f>VLOOKUP(Tbl_Transaktion[[#This Row],[Ansvar]],Tbl_Ansvar[],2,FALSE)</f>
        <v>Avdelningen Fröet</v>
      </c>
      <c r="G351" s="1" t="str">
        <f>VLOOKUP(Tbl_Transaktion[[#This Row],[Ansvar]],Tbl_Ansvar[],3,FALSE)</f>
        <v>Maria Andersson</v>
      </c>
      <c r="H351" s="1"/>
      <c r="I351" s="1"/>
      <c r="J351" s="1"/>
      <c r="K351" s="1"/>
      <c r="L351" s="1" t="s">
        <v>37</v>
      </c>
      <c r="M351" s="1" t="s">
        <v>28</v>
      </c>
      <c r="N351" s="1">
        <v>182.86021615572042</v>
      </c>
      <c r="O351" s="4">
        <v>156480851</v>
      </c>
      <c r="P351" s="16">
        <v>43682</v>
      </c>
      <c r="Q351" s="1">
        <f>YEAR(Tbl_Transaktion[[#This Row],[Bokföringsdatum]])</f>
        <v>2019</v>
      </c>
      <c r="R351" s="28">
        <f>MONTH(Tbl_Transaktion[[#This Row],[Bokföringsdatum]])</f>
        <v>8</v>
      </c>
      <c r="S351" s="28">
        <f>DAY(Tbl_Transaktion[[#This Row],[Bokföringsdatum]])</f>
        <v>5</v>
      </c>
    </row>
    <row r="352" spans="1:19" x14ac:dyDescent="0.3">
      <c r="A352" s="15" t="s">
        <v>24</v>
      </c>
      <c r="B352" s="1">
        <v>301692363.85360706</v>
      </c>
      <c r="C352" s="1" t="s">
        <v>52</v>
      </c>
      <c r="D352" s="1">
        <v>7777</v>
      </c>
      <c r="E352" s="1" t="s">
        <v>16</v>
      </c>
      <c r="F352" s="1" t="str">
        <f>VLOOKUP(Tbl_Transaktion[[#This Row],[Ansvar]],Tbl_Ansvar[],2,FALSE)</f>
        <v>Avdelningen Blomman</v>
      </c>
      <c r="G352" s="1" t="str">
        <f>VLOOKUP(Tbl_Transaktion[[#This Row],[Ansvar]],Tbl_Ansvar[],3,FALSE)</f>
        <v>Maria Andersson</v>
      </c>
      <c r="H352" s="1"/>
      <c r="I352" s="1"/>
      <c r="J352" s="1"/>
      <c r="K352" s="1"/>
      <c r="L352" s="1" t="s">
        <v>37</v>
      </c>
      <c r="M352" s="1" t="s">
        <v>19</v>
      </c>
      <c r="N352" s="1">
        <v>183.25910959023176</v>
      </c>
      <c r="O352" s="4">
        <v>165258860</v>
      </c>
      <c r="P352" s="16">
        <v>43683</v>
      </c>
      <c r="Q352" s="1">
        <f>YEAR(Tbl_Transaktion[[#This Row],[Bokföringsdatum]])</f>
        <v>2019</v>
      </c>
      <c r="R352" s="28">
        <f>MONTH(Tbl_Transaktion[[#This Row],[Bokföringsdatum]])</f>
        <v>8</v>
      </c>
      <c r="S352" s="28">
        <f>DAY(Tbl_Transaktion[[#This Row],[Bokföringsdatum]])</f>
        <v>6</v>
      </c>
    </row>
    <row r="353" spans="1:19" x14ac:dyDescent="0.3">
      <c r="A353" s="15" t="s">
        <v>24</v>
      </c>
      <c r="B353" s="1">
        <v>897804138.41574931</v>
      </c>
      <c r="C353" s="1" t="s">
        <v>52</v>
      </c>
      <c r="D353" s="1">
        <v>7777</v>
      </c>
      <c r="E353" s="1" t="s">
        <v>20</v>
      </c>
      <c r="F353" s="1" t="str">
        <f>VLOOKUP(Tbl_Transaktion[[#This Row],[Ansvar]],Tbl_Ansvar[],2,FALSE)</f>
        <v>Avdelningen Fröet</v>
      </c>
      <c r="G353" s="1" t="str">
        <f>VLOOKUP(Tbl_Transaktion[[#This Row],[Ansvar]],Tbl_Ansvar[],3,FALSE)</f>
        <v>Maria Andersson</v>
      </c>
      <c r="H353" s="1"/>
      <c r="I353" s="1"/>
      <c r="J353" s="1"/>
      <c r="K353" s="1"/>
      <c r="L353" s="1" t="s">
        <v>37</v>
      </c>
      <c r="M353" s="1" t="s">
        <v>28</v>
      </c>
      <c r="N353" s="1">
        <v>182.89839916548843</v>
      </c>
      <c r="O353" s="4">
        <v>172472875</v>
      </c>
      <c r="P353" s="16">
        <v>43684</v>
      </c>
      <c r="Q353" s="1">
        <f>YEAR(Tbl_Transaktion[[#This Row],[Bokföringsdatum]])</f>
        <v>2019</v>
      </c>
      <c r="R353" s="28">
        <f>MONTH(Tbl_Transaktion[[#This Row],[Bokföringsdatum]])</f>
        <v>8</v>
      </c>
      <c r="S353" s="28">
        <f>DAY(Tbl_Transaktion[[#This Row],[Bokföringsdatum]])</f>
        <v>7</v>
      </c>
    </row>
    <row r="354" spans="1:19" x14ac:dyDescent="0.3">
      <c r="A354" s="15" t="s">
        <v>24</v>
      </c>
      <c r="B354" s="1">
        <v>703491331.89491129</v>
      </c>
      <c r="C354" s="1" t="s">
        <v>52</v>
      </c>
      <c r="D354" s="1">
        <v>7777</v>
      </c>
      <c r="E354" s="1" t="s">
        <v>20</v>
      </c>
      <c r="F354" s="1" t="str">
        <f>VLOOKUP(Tbl_Transaktion[[#This Row],[Ansvar]],Tbl_Ansvar[],2,FALSE)</f>
        <v>Avdelningen Fröet</v>
      </c>
      <c r="G354" s="1" t="str">
        <f>VLOOKUP(Tbl_Transaktion[[#This Row],[Ansvar]],Tbl_Ansvar[],3,FALSE)</f>
        <v>Maria Andersson</v>
      </c>
      <c r="H354" s="1"/>
      <c r="I354" s="1"/>
      <c r="J354" s="1"/>
      <c r="K354" s="1"/>
      <c r="L354" s="1" t="s">
        <v>37</v>
      </c>
      <c r="M354" s="1" t="s">
        <v>28</v>
      </c>
      <c r="N354" s="1">
        <v>183.52253914691508</v>
      </c>
      <c r="O354" s="4">
        <v>179354816</v>
      </c>
      <c r="P354" s="16">
        <v>43685</v>
      </c>
      <c r="Q354" s="1">
        <f>YEAR(Tbl_Transaktion[[#This Row],[Bokföringsdatum]])</f>
        <v>2019</v>
      </c>
      <c r="R354" s="28">
        <f>MONTH(Tbl_Transaktion[[#This Row],[Bokföringsdatum]])</f>
        <v>8</v>
      </c>
      <c r="S354" s="28">
        <f>DAY(Tbl_Transaktion[[#This Row],[Bokföringsdatum]])</f>
        <v>8</v>
      </c>
    </row>
    <row r="355" spans="1:19" x14ac:dyDescent="0.3">
      <c r="A355" s="15" t="s">
        <v>24</v>
      </c>
      <c r="B355" s="1">
        <v>420968747.7479912</v>
      </c>
      <c r="C355" s="1" t="s">
        <v>52</v>
      </c>
      <c r="D355" s="1">
        <v>7777</v>
      </c>
      <c r="E355" s="1" t="s">
        <v>20</v>
      </c>
      <c r="F355" s="1" t="str">
        <f>VLOOKUP(Tbl_Transaktion[[#This Row],[Ansvar]],Tbl_Ansvar[],2,FALSE)</f>
        <v>Avdelningen Fröet</v>
      </c>
      <c r="G355" s="1" t="str">
        <f>VLOOKUP(Tbl_Transaktion[[#This Row],[Ansvar]],Tbl_Ansvar[],3,FALSE)</f>
        <v>Maria Andersson</v>
      </c>
      <c r="H355" s="1"/>
      <c r="I355" s="1"/>
      <c r="J355" s="1"/>
      <c r="K355" s="1"/>
      <c r="L355" s="1" t="s">
        <v>37</v>
      </c>
      <c r="M355" s="1" t="s">
        <v>19</v>
      </c>
      <c r="N355" s="1">
        <v>183.27768349053559</v>
      </c>
      <c r="O355" s="4">
        <v>187007844</v>
      </c>
      <c r="P355" s="16">
        <v>43686</v>
      </c>
      <c r="Q355" s="1">
        <f>YEAR(Tbl_Transaktion[[#This Row],[Bokföringsdatum]])</f>
        <v>2019</v>
      </c>
      <c r="R355" s="28">
        <f>MONTH(Tbl_Transaktion[[#This Row],[Bokföringsdatum]])</f>
        <v>8</v>
      </c>
      <c r="S355" s="28">
        <f>DAY(Tbl_Transaktion[[#This Row],[Bokföringsdatum]])</f>
        <v>9</v>
      </c>
    </row>
    <row r="356" spans="1:19" x14ac:dyDescent="0.3">
      <c r="A356" s="15" t="s">
        <v>24</v>
      </c>
      <c r="B356" s="1">
        <v>384401370.04063964</v>
      </c>
      <c r="C356" s="1" t="s">
        <v>52</v>
      </c>
      <c r="D356" s="1">
        <v>7777</v>
      </c>
      <c r="E356" s="1" t="s">
        <v>20</v>
      </c>
      <c r="F356" s="1" t="str">
        <f>VLOOKUP(Tbl_Transaktion[[#This Row],[Ansvar]],Tbl_Ansvar[],2,FALSE)</f>
        <v>Avdelningen Fröet</v>
      </c>
      <c r="G356" s="1" t="str">
        <f>VLOOKUP(Tbl_Transaktion[[#This Row],[Ansvar]],Tbl_Ansvar[],3,FALSE)</f>
        <v>Maria Andersson</v>
      </c>
      <c r="H356" s="1"/>
      <c r="I356" s="1"/>
      <c r="J356" s="1"/>
      <c r="K356" s="1"/>
      <c r="L356" s="1" t="s">
        <v>37</v>
      </c>
      <c r="M356" s="1" t="s">
        <v>19</v>
      </c>
      <c r="N356" s="1">
        <v>182.73124848107364</v>
      </c>
      <c r="O356" s="4">
        <v>191870264</v>
      </c>
      <c r="P356" s="16">
        <v>43687</v>
      </c>
      <c r="Q356" s="1">
        <f>YEAR(Tbl_Transaktion[[#This Row],[Bokföringsdatum]])</f>
        <v>2019</v>
      </c>
      <c r="R356" s="28">
        <f>MONTH(Tbl_Transaktion[[#This Row],[Bokföringsdatum]])</f>
        <v>8</v>
      </c>
      <c r="S356" s="28">
        <f>DAY(Tbl_Transaktion[[#This Row],[Bokföringsdatum]])</f>
        <v>10</v>
      </c>
    </row>
    <row r="357" spans="1:19" x14ac:dyDescent="0.3">
      <c r="A357" s="15" t="s">
        <v>24</v>
      </c>
      <c r="B357" s="1">
        <v>1103781434.8304901</v>
      </c>
      <c r="C357" s="1" t="s">
        <v>52</v>
      </c>
      <c r="D357" s="1">
        <v>7777</v>
      </c>
      <c r="E357" s="1" t="s">
        <v>20</v>
      </c>
      <c r="F357" s="1" t="str">
        <f>VLOOKUP(Tbl_Transaktion[[#This Row],[Ansvar]],Tbl_Ansvar[],2,FALSE)</f>
        <v>Avdelningen Fröet</v>
      </c>
      <c r="G357" s="1" t="str">
        <f>VLOOKUP(Tbl_Transaktion[[#This Row],[Ansvar]],Tbl_Ansvar[],3,FALSE)</f>
        <v>Maria Andersson</v>
      </c>
      <c r="H357" s="1"/>
      <c r="I357" s="1"/>
      <c r="J357" s="1"/>
      <c r="K357" s="1"/>
      <c r="L357" s="1" t="s">
        <v>37</v>
      </c>
      <c r="M357" s="1" t="s">
        <v>28</v>
      </c>
      <c r="N357" s="1">
        <v>182.5600531549961</v>
      </c>
      <c r="O357" s="4">
        <v>197496937</v>
      </c>
      <c r="P357" s="16">
        <v>43688</v>
      </c>
      <c r="Q357" s="1">
        <f>YEAR(Tbl_Transaktion[[#This Row],[Bokföringsdatum]])</f>
        <v>2019</v>
      </c>
      <c r="R357" s="28">
        <f>MONTH(Tbl_Transaktion[[#This Row],[Bokföringsdatum]])</f>
        <v>8</v>
      </c>
      <c r="S357" s="28">
        <f>DAY(Tbl_Transaktion[[#This Row],[Bokföringsdatum]])</f>
        <v>11</v>
      </c>
    </row>
    <row r="358" spans="1:19" x14ac:dyDescent="0.3">
      <c r="A358" s="15" t="s">
        <v>24</v>
      </c>
      <c r="B358" s="1">
        <v>617340970.23284614</v>
      </c>
      <c r="C358" s="1" t="s">
        <v>52</v>
      </c>
      <c r="D358" s="1">
        <v>7777</v>
      </c>
      <c r="E358" s="1" t="s">
        <v>20</v>
      </c>
      <c r="F358" s="1" t="str">
        <f>VLOOKUP(Tbl_Transaktion[[#This Row],[Ansvar]],Tbl_Ansvar[],2,FALSE)</f>
        <v>Avdelningen Fröet</v>
      </c>
      <c r="G358" s="1" t="str">
        <f>VLOOKUP(Tbl_Transaktion[[#This Row],[Ansvar]],Tbl_Ansvar[],3,FALSE)</f>
        <v>Maria Andersson</v>
      </c>
      <c r="H358" s="1"/>
      <c r="I358" s="1"/>
      <c r="J358" s="1"/>
      <c r="K358" s="1"/>
      <c r="L358" s="1" t="s">
        <v>37</v>
      </c>
      <c r="M358" s="1" t="s">
        <v>19</v>
      </c>
      <c r="N358" s="1">
        <v>183.69265465252465</v>
      </c>
      <c r="O358" s="4">
        <v>208426428</v>
      </c>
      <c r="P358" s="16">
        <v>43689</v>
      </c>
      <c r="Q358" s="1">
        <f>YEAR(Tbl_Transaktion[[#This Row],[Bokföringsdatum]])</f>
        <v>2019</v>
      </c>
      <c r="R358" s="28">
        <f>MONTH(Tbl_Transaktion[[#This Row],[Bokföringsdatum]])</f>
        <v>8</v>
      </c>
      <c r="S358" s="28">
        <f>DAY(Tbl_Transaktion[[#This Row],[Bokföringsdatum]])</f>
        <v>12</v>
      </c>
    </row>
    <row r="359" spans="1:19" x14ac:dyDescent="0.3">
      <c r="A359" s="15" t="s">
        <v>24</v>
      </c>
      <c r="B359" s="1">
        <v>644199645.46807623</v>
      </c>
      <c r="C359" s="1" t="s">
        <v>52</v>
      </c>
      <c r="D359" s="1">
        <v>7777</v>
      </c>
      <c r="E359" s="1" t="s">
        <v>20</v>
      </c>
      <c r="F359" s="1" t="str">
        <f>VLOOKUP(Tbl_Transaktion[[#This Row],[Ansvar]],Tbl_Ansvar[],2,FALSE)</f>
        <v>Avdelningen Fröet</v>
      </c>
      <c r="G359" s="1" t="str">
        <f>VLOOKUP(Tbl_Transaktion[[#This Row],[Ansvar]],Tbl_Ansvar[],3,FALSE)</f>
        <v>Maria Andersson</v>
      </c>
      <c r="H359" s="1"/>
      <c r="I359" s="1"/>
      <c r="J359" s="1"/>
      <c r="K359" s="1"/>
      <c r="L359" s="1" t="s">
        <v>37</v>
      </c>
      <c r="M359" s="1" t="s">
        <v>19</v>
      </c>
      <c r="N359" s="1">
        <v>183.42766856911675</v>
      </c>
      <c r="O359" s="4">
        <v>208779859</v>
      </c>
      <c r="P359" s="16">
        <v>43690</v>
      </c>
      <c r="Q359" s="1">
        <f>YEAR(Tbl_Transaktion[[#This Row],[Bokföringsdatum]])</f>
        <v>2019</v>
      </c>
      <c r="R359" s="28">
        <f>MONTH(Tbl_Transaktion[[#This Row],[Bokföringsdatum]])</f>
        <v>8</v>
      </c>
      <c r="S359" s="28">
        <f>DAY(Tbl_Transaktion[[#This Row],[Bokföringsdatum]])</f>
        <v>13</v>
      </c>
    </row>
    <row r="360" spans="1:19" x14ac:dyDescent="0.3">
      <c r="A360" s="15" t="s">
        <v>24</v>
      </c>
      <c r="B360" s="1">
        <v>617532140.43277025</v>
      </c>
      <c r="C360" s="1" t="s">
        <v>52</v>
      </c>
      <c r="D360" s="1">
        <v>7777</v>
      </c>
      <c r="E360" s="1" t="s">
        <v>20</v>
      </c>
      <c r="F360" s="1" t="str">
        <f>VLOOKUP(Tbl_Transaktion[[#This Row],[Ansvar]],Tbl_Ansvar[],2,FALSE)</f>
        <v>Avdelningen Fröet</v>
      </c>
      <c r="G360" s="1" t="str">
        <f>VLOOKUP(Tbl_Transaktion[[#This Row],[Ansvar]],Tbl_Ansvar[],3,FALSE)</f>
        <v>Maria Andersson</v>
      </c>
      <c r="H360" s="1"/>
      <c r="I360" s="1"/>
      <c r="J360" s="1"/>
      <c r="K360" s="1"/>
      <c r="L360" s="1" t="s">
        <v>37</v>
      </c>
      <c r="M360" s="1" t="s">
        <v>19</v>
      </c>
      <c r="N360" s="1">
        <v>-79.175391750379816</v>
      </c>
      <c r="O360" s="4">
        <v>221717864</v>
      </c>
      <c r="P360" s="16">
        <v>43691</v>
      </c>
      <c r="Q360" s="1">
        <f>YEAR(Tbl_Transaktion[[#This Row],[Bokföringsdatum]])</f>
        <v>2019</v>
      </c>
      <c r="R360" s="28">
        <f>MONTH(Tbl_Transaktion[[#This Row],[Bokföringsdatum]])</f>
        <v>8</v>
      </c>
      <c r="S360" s="28">
        <f>DAY(Tbl_Transaktion[[#This Row],[Bokföringsdatum]])</f>
        <v>14</v>
      </c>
    </row>
    <row r="361" spans="1:19" x14ac:dyDescent="0.3">
      <c r="A361" s="15" t="s">
        <v>24</v>
      </c>
      <c r="B361" s="1">
        <v>649440009.51120269</v>
      </c>
      <c r="C361" s="1" t="s">
        <v>52</v>
      </c>
      <c r="D361" s="1">
        <v>7777</v>
      </c>
      <c r="E361" s="1" t="s">
        <v>20</v>
      </c>
      <c r="F361" s="1" t="str">
        <f>VLOOKUP(Tbl_Transaktion[[#This Row],[Ansvar]],Tbl_Ansvar[],2,FALSE)</f>
        <v>Avdelningen Fröet</v>
      </c>
      <c r="G361" s="1" t="str">
        <f>VLOOKUP(Tbl_Transaktion[[#This Row],[Ansvar]],Tbl_Ansvar[],3,FALSE)</f>
        <v>Maria Andersson</v>
      </c>
      <c r="H361" s="1"/>
      <c r="I361" s="1"/>
      <c r="J361" s="1"/>
      <c r="K361" s="1"/>
      <c r="L361" s="1" t="s">
        <v>37</v>
      </c>
      <c r="M361" s="1" t="s">
        <v>19</v>
      </c>
      <c r="N361" s="1">
        <v>182.52683396710668</v>
      </c>
      <c r="O361" s="4">
        <v>222024353</v>
      </c>
      <c r="P361" s="16">
        <v>43692</v>
      </c>
      <c r="Q361" s="1">
        <f>YEAR(Tbl_Transaktion[[#This Row],[Bokföringsdatum]])</f>
        <v>2019</v>
      </c>
      <c r="R361" s="28">
        <f>MONTH(Tbl_Transaktion[[#This Row],[Bokföringsdatum]])</f>
        <v>8</v>
      </c>
      <c r="S361" s="28">
        <f>DAY(Tbl_Transaktion[[#This Row],[Bokföringsdatum]])</f>
        <v>15</v>
      </c>
    </row>
    <row r="362" spans="1:19" x14ac:dyDescent="0.3">
      <c r="A362" s="15" t="s">
        <v>24</v>
      </c>
      <c r="B362" s="1">
        <v>792035462.69213748</v>
      </c>
      <c r="C362" s="1" t="s">
        <v>52</v>
      </c>
      <c r="D362" s="1">
        <v>7777</v>
      </c>
      <c r="E362" s="1" t="s">
        <v>20</v>
      </c>
      <c r="F362" s="1" t="str">
        <f>VLOOKUP(Tbl_Transaktion[[#This Row],[Ansvar]],Tbl_Ansvar[],2,FALSE)</f>
        <v>Avdelningen Fröet</v>
      </c>
      <c r="G362" s="1" t="str">
        <f>VLOOKUP(Tbl_Transaktion[[#This Row],[Ansvar]],Tbl_Ansvar[],3,FALSE)</f>
        <v>Maria Andersson</v>
      </c>
      <c r="H362" s="1"/>
      <c r="I362" s="1"/>
      <c r="J362" s="1"/>
      <c r="K362" s="1"/>
      <c r="L362" s="1" t="s">
        <v>37</v>
      </c>
      <c r="M362" s="1" t="s">
        <v>28</v>
      </c>
      <c r="N362" s="1">
        <v>183.463933263657</v>
      </c>
      <c r="O362" s="4">
        <v>229172530</v>
      </c>
      <c r="P362" s="16">
        <v>43693</v>
      </c>
      <c r="Q362" s="1">
        <f>YEAR(Tbl_Transaktion[[#This Row],[Bokföringsdatum]])</f>
        <v>2019</v>
      </c>
      <c r="R362" s="28">
        <f>MONTH(Tbl_Transaktion[[#This Row],[Bokföringsdatum]])</f>
        <v>8</v>
      </c>
      <c r="S362" s="28">
        <f>DAY(Tbl_Transaktion[[#This Row],[Bokföringsdatum]])</f>
        <v>16</v>
      </c>
    </row>
    <row r="363" spans="1:19" x14ac:dyDescent="0.3">
      <c r="A363" s="15" t="s">
        <v>24</v>
      </c>
      <c r="B363" s="1">
        <v>267363564.74587741</v>
      </c>
      <c r="C363" s="1" t="s">
        <v>52</v>
      </c>
      <c r="D363" s="1">
        <v>7777</v>
      </c>
      <c r="E363" s="1" t="s">
        <v>20</v>
      </c>
      <c r="F363" s="1" t="str">
        <f>VLOOKUP(Tbl_Transaktion[[#This Row],[Ansvar]],Tbl_Ansvar[],2,FALSE)</f>
        <v>Avdelningen Fröet</v>
      </c>
      <c r="G363" s="1" t="str">
        <f>VLOOKUP(Tbl_Transaktion[[#This Row],[Ansvar]],Tbl_Ansvar[],3,FALSE)</f>
        <v>Maria Andersson</v>
      </c>
      <c r="H363" s="1"/>
      <c r="I363" s="1"/>
      <c r="J363" s="1"/>
      <c r="K363" s="1"/>
      <c r="L363" s="1" t="s">
        <v>37</v>
      </c>
      <c r="M363" s="1" t="s">
        <v>19</v>
      </c>
      <c r="N363" s="1">
        <v>197.67327149623691</v>
      </c>
      <c r="O363" s="4">
        <v>234656062</v>
      </c>
      <c r="P363" s="16">
        <v>43694</v>
      </c>
      <c r="Q363" s="1">
        <f>YEAR(Tbl_Transaktion[[#This Row],[Bokföringsdatum]])</f>
        <v>2019</v>
      </c>
      <c r="R363" s="28">
        <f>MONTH(Tbl_Transaktion[[#This Row],[Bokföringsdatum]])</f>
        <v>8</v>
      </c>
      <c r="S363" s="28">
        <f>DAY(Tbl_Transaktion[[#This Row],[Bokföringsdatum]])</f>
        <v>17</v>
      </c>
    </row>
    <row r="364" spans="1:19" x14ac:dyDescent="0.3">
      <c r="A364" s="15" t="s">
        <v>24</v>
      </c>
      <c r="B364" s="1">
        <v>248697536.86847496</v>
      </c>
      <c r="C364" s="1" t="s">
        <v>52</v>
      </c>
      <c r="D364" s="1">
        <v>7777</v>
      </c>
      <c r="E364" s="1" t="s">
        <v>39</v>
      </c>
      <c r="F364" s="1" t="str">
        <f>VLOOKUP(Tbl_Transaktion[[#This Row],[Ansvar]],Tbl_Ansvar[],2,FALSE)</f>
        <v>Avdelningen Solstrålen</v>
      </c>
      <c r="G364" s="1" t="str">
        <f>VLOOKUP(Tbl_Transaktion[[#This Row],[Ansvar]],Tbl_Ansvar[],3,FALSE)</f>
        <v>Maria Andersson</v>
      </c>
      <c r="H364" s="1"/>
      <c r="I364" s="1"/>
      <c r="J364" s="1"/>
      <c r="K364" s="1"/>
      <c r="L364" s="1" t="s">
        <v>37</v>
      </c>
      <c r="M364" s="1" t="s">
        <v>19</v>
      </c>
      <c r="N364" s="1">
        <v>185.11103772701074</v>
      </c>
      <c r="O364" s="4">
        <v>235743145</v>
      </c>
      <c r="P364" s="16">
        <v>43695</v>
      </c>
      <c r="Q364" s="1">
        <f>YEAR(Tbl_Transaktion[[#This Row],[Bokföringsdatum]])</f>
        <v>2019</v>
      </c>
      <c r="R364" s="28">
        <f>MONTH(Tbl_Transaktion[[#This Row],[Bokföringsdatum]])</f>
        <v>8</v>
      </c>
      <c r="S364" s="28">
        <f>DAY(Tbl_Transaktion[[#This Row],[Bokföringsdatum]])</f>
        <v>18</v>
      </c>
    </row>
    <row r="365" spans="1:19" x14ac:dyDescent="0.3">
      <c r="A365" s="15" t="s">
        <v>24</v>
      </c>
      <c r="B365" s="1">
        <v>1061124405.4022974</v>
      </c>
      <c r="C365" s="1" t="s">
        <v>52</v>
      </c>
      <c r="D365" s="1">
        <v>7777</v>
      </c>
      <c r="E365" s="1" t="s">
        <v>20</v>
      </c>
      <c r="F365" s="1" t="str">
        <f>VLOOKUP(Tbl_Transaktion[[#This Row],[Ansvar]],Tbl_Ansvar[],2,FALSE)</f>
        <v>Avdelningen Fröet</v>
      </c>
      <c r="G365" s="1" t="str">
        <f>VLOOKUP(Tbl_Transaktion[[#This Row],[Ansvar]],Tbl_Ansvar[],3,FALSE)</f>
        <v>Maria Andersson</v>
      </c>
      <c r="H365" s="1"/>
      <c r="I365" s="1"/>
      <c r="J365" s="1"/>
      <c r="K365" s="1"/>
      <c r="L365" s="1" t="s">
        <v>37</v>
      </c>
      <c r="M365" s="1" t="s">
        <v>28</v>
      </c>
      <c r="N365" s="1">
        <v>182.39750900653186</v>
      </c>
      <c r="O365" s="4">
        <v>237613287</v>
      </c>
      <c r="P365" s="16">
        <v>43696</v>
      </c>
      <c r="Q365" s="1">
        <f>YEAR(Tbl_Transaktion[[#This Row],[Bokföringsdatum]])</f>
        <v>2019</v>
      </c>
      <c r="R365" s="28">
        <f>MONTH(Tbl_Transaktion[[#This Row],[Bokföringsdatum]])</f>
        <v>8</v>
      </c>
      <c r="S365" s="28">
        <f>DAY(Tbl_Transaktion[[#This Row],[Bokföringsdatum]])</f>
        <v>19</v>
      </c>
    </row>
    <row r="366" spans="1:19" x14ac:dyDescent="0.3">
      <c r="A366" s="15" t="s">
        <v>24</v>
      </c>
      <c r="B366" s="1">
        <v>518324425.26370978</v>
      </c>
      <c r="C366" s="1" t="s">
        <v>52</v>
      </c>
      <c r="D366" s="1">
        <v>7777</v>
      </c>
      <c r="E366" s="1" t="s">
        <v>20</v>
      </c>
      <c r="F366" s="1" t="str">
        <f>VLOOKUP(Tbl_Transaktion[[#This Row],[Ansvar]],Tbl_Ansvar[],2,FALSE)</f>
        <v>Avdelningen Fröet</v>
      </c>
      <c r="G366" s="1" t="str">
        <f>VLOOKUP(Tbl_Transaktion[[#This Row],[Ansvar]],Tbl_Ansvar[],3,FALSE)</f>
        <v>Maria Andersson</v>
      </c>
      <c r="H366" s="1"/>
      <c r="I366" s="1"/>
      <c r="J366" s="1"/>
      <c r="K366" s="1"/>
      <c r="L366" s="1" t="s">
        <v>37</v>
      </c>
      <c r="M366" s="1" t="s">
        <v>19</v>
      </c>
      <c r="N366" s="1">
        <v>182.66217889467688</v>
      </c>
      <c r="O366" s="4">
        <v>267359285</v>
      </c>
      <c r="P366" s="16">
        <v>43697</v>
      </c>
      <c r="Q366" s="1">
        <f>YEAR(Tbl_Transaktion[[#This Row],[Bokföringsdatum]])</f>
        <v>2019</v>
      </c>
      <c r="R366" s="28">
        <f>MONTH(Tbl_Transaktion[[#This Row],[Bokföringsdatum]])</f>
        <v>8</v>
      </c>
      <c r="S366" s="28">
        <f>DAY(Tbl_Transaktion[[#This Row],[Bokföringsdatum]])</f>
        <v>20</v>
      </c>
    </row>
    <row r="367" spans="1:19" x14ac:dyDescent="0.3">
      <c r="A367" s="15" t="s">
        <v>24</v>
      </c>
      <c r="B367" s="1">
        <v>967362942.0768913</v>
      </c>
      <c r="C367" s="1" t="s">
        <v>52</v>
      </c>
      <c r="D367" s="1">
        <v>7777</v>
      </c>
      <c r="E367" s="1" t="s">
        <v>20</v>
      </c>
      <c r="F367" s="1" t="str">
        <f>VLOOKUP(Tbl_Transaktion[[#This Row],[Ansvar]],Tbl_Ansvar[],2,FALSE)</f>
        <v>Avdelningen Fröet</v>
      </c>
      <c r="G367" s="1" t="str">
        <f>VLOOKUP(Tbl_Transaktion[[#This Row],[Ansvar]],Tbl_Ansvar[],3,FALSE)</f>
        <v>Maria Andersson</v>
      </c>
      <c r="H367" s="1"/>
      <c r="I367" s="1"/>
      <c r="J367" s="1"/>
      <c r="K367" s="1"/>
      <c r="L367" s="1" t="s">
        <v>37</v>
      </c>
      <c r="M367" s="1" t="s">
        <v>28</v>
      </c>
      <c r="N367" s="1">
        <v>182.76963105262811</v>
      </c>
      <c r="O367" s="4">
        <v>270753818</v>
      </c>
      <c r="P367" s="16">
        <v>43698</v>
      </c>
      <c r="Q367" s="1">
        <f>YEAR(Tbl_Transaktion[[#This Row],[Bokföringsdatum]])</f>
        <v>2019</v>
      </c>
      <c r="R367" s="28">
        <f>MONTH(Tbl_Transaktion[[#This Row],[Bokföringsdatum]])</f>
        <v>8</v>
      </c>
      <c r="S367" s="28">
        <f>DAY(Tbl_Transaktion[[#This Row],[Bokföringsdatum]])</f>
        <v>21</v>
      </c>
    </row>
    <row r="368" spans="1:19" x14ac:dyDescent="0.3">
      <c r="A368" s="15" t="s">
        <v>24</v>
      </c>
      <c r="B368" s="1">
        <v>890839930.9979527</v>
      </c>
      <c r="C368" s="1" t="s">
        <v>52</v>
      </c>
      <c r="D368" s="1">
        <v>7777</v>
      </c>
      <c r="E368" s="1" t="s">
        <v>20</v>
      </c>
      <c r="F368" s="1" t="str">
        <f>VLOOKUP(Tbl_Transaktion[[#This Row],[Ansvar]],Tbl_Ansvar[],2,FALSE)</f>
        <v>Avdelningen Fröet</v>
      </c>
      <c r="G368" s="1" t="str">
        <f>VLOOKUP(Tbl_Transaktion[[#This Row],[Ansvar]],Tbl_Ansvar[],3,FALSE)</f>
        <v>Maria Andersson</v>
      </c>
      <c r="H368" s="1"/>
      <c r="I368" s="1"/>
      <c r="J368" s="1"/>
      <c r="K368" s="1"/>
      <c r="L368" s="1" t="s">
        <v>37</v>
      </c>
      <c r="M368" s="1" t="s">
        <v>28</v>
      </c>
      <c r="N368" s="1">
        <v>186.23528060678552</v>
      </c>
      <c r="O368" s="4">
        <v>277716440</v>
      </c>
      <c r="P368" s="16">
        <v>43699</v>
      </c>
      <c r="Q368" s="1">
        <f>YEAR(Tbl_Transaktion[[#This Row],[Bokföringsdatum]])</f>
        <v>2019</v>
      </c>
      <c r="R368" s="28">
        <f>MONTH(Tbl_Transaktion[[#This Row],[Bokföringsdatum]])</f>
        <v>8</v>
      </c>
      <c r="S368" s="28">
        <f>DAY(Tbl_Transaktion[[#This Row],[Bokföringsdatum]])</f>
        <v>22</v>
      </c>
    </row>
    <row r="369" spans="1:19" x14ac:dyDescent="0.3">
      <c r="A369" s="15" t="s">
        <v>24</v>
      </c>
      <c r="B369" s="1">
        <v>728945229.58763659</v>
      </c>
      <c r="C369" s="1" t="s">
        <v>52</v>
      </c>
      <c r="D369" s="1">
        <v>7777</v>
      </c>
      <c r="E369" s="1" t="s">
        <v>20</v>
      </c>
      <c r="F369" s="1" t="str">
        <f>VLOOKUP(Tbl_Transaktion[[#This Row],[Ansvar]],Tbl_Ansvar[],2,FALSE)</f>
        <v>Avdelningen Fröet</v>
      </c>
      <c r="G369" s="1" t="str">
        <f>VLOOKUP(Tbl_Transaktion[[#This Row],[Ansvar]],Tbl_Ansvar[],3,FALSE)</f>
        <v>Maria Andersson</v>
      </c>
      <c r="H369" s="1"/>
      <c r="I369" s="1"/>
      <c r="J369" s="1"/>
      <c r="K369" s="1"/>
      <c r="L369" s="1" t="s">
        <v>37</v>
      </c>
      <c r="M369" s="1" t="s">
        <v>28</v>
      </c>
      <c r="N369" s="1">
        <v>184.71042511403348</v>
      </c>
      <c r="O369" s="4">
        <v>285827597</v>
      </c>
      <c r="P369" s="16">
        <v>43700</v>
      </c>
      <c r="Q369" s="1">
        <f>YEAR(Tbl_Transaktion[[#This Row],[Bokföringsdatum]])</f>
        <v>2019</v>
      </c>
      <c r="R369" s="28">
        <f>MONTH(Tbl_Transaktion[[#This Row],[Bokföringsdatum]])</f>
        <v>8</v>
      </c>
      <c r="S369" s="28">
        <f>DAY(Tbl_Transaktion[[#This Row],[Bokföringsdatum]])</f>
        <v>23</v>
      </c>
    </row>
    <row r="370" spans="1:19" x14ac:dyDescent="0.3">
      <c r="A370" s="15" t="s">
        <v>24</v>
      </c>
      <c r="B370" s="1">
        <v>672998600.40263116</v>
      </c>
      <c r="C370" s="1" t="s">
        <v>52</v>
      </c>
      <c r="D370" s="1">
        <v>7777</v>
      </c>
      <c r="E370" s="1" t="s">
        <v>20</v>
      </c>
      <c r="F370" s="1" t="str">
        <f>VLOOKUP(Tbl_Transaktion[[#This Row],[Ansvar]],Tbl_Ansvar[],2,FALSE)</f>
        <v>Avdelningen Fröet</v>
      </c>
      <c r="G370" s="1" t="str">
        <f>VLOOKUP(Tbl_Transaktion[[#This Row],[Ansvar]],Tbl_Ansvar[],3,FALSE)</f>
        <v>Maria Andersson</v>
      </c>
      <c r="H370" s="1"/>
      <c r="I370" s="1"/>
      <c r="J370" s="1"/>
      <c r="K370" s="1"/>
      <c r="L370" s="1" t="s">
        <v>37</v>
      </c>
      <c r="M370" s="1" t="s">
        <v>19</v>
      </c>
      <c r="N370" s="1">
        <v>182.22601210756443</v>
      </c>
      <c r="O370" s="4">
        <v>292513247</v>
      </c>
      <c r="P370" s="16">
        <v>43701</v>
      </c>
      <c r="Q370" s="1">
        <f>YEAR(Tbl_Transaktion[[#This Row],[Bokföringsdatum]])</f>
        <v>2019</v>
      </c>
      <c r="R370" s="28">
        <f>MONTH(Tbl_Transaktion[[#This Row],[Bokföringsdatum]])</f>
        <v>8</v>
      </c>
      <c r="S370" s="28">
        <f>DAY(Tbl_Transaktion[[#This Row],[Bokföringsdatum]])</f>
        <v>24</v>
      </c>
    </row>
    <row r="371" spans="1:19" x14ac:dyDescent="0.3">
      <c r="A371" s="15" t="s">
        <v>24</v>
      </c>
      <c r="B371" s="1">
        <v>560016609.34716809</v>
      </c>
      <c r="C371" s="1" t="s">
        <v>52</v>
      </c>
      <c r="D371" s="1">
        <v>7777</v>
      </c>
      <c r="E371" s="1" t="s">
        <v>20</v>
      </c>
      <c r="F371" s="1" t="str">
        <f>VLOOKUP(Tbl_Transaktion[[#This Row],[Ansvar]],Tbl_Ansvar[],2,FALSE)</f>
        <v>Avdelningen Fröet</v>
      </c>
      <c r="G371" s="1" t="str">
        <f>VLOOKUP(Tbl_Transaktion[[#This Row],[Ansvar]],Tbl_Ansvar[],3,FALSE)</f>
        <v>Maria Andersson</v>
      </c>
      <c r="H371" s="1"/>
      <c r="I371" s="1"/>
      <c r="J371" s="1"/>
      <c r="K371" s="1"/>
      <c r="L371" s="1" t="s">
        <v>18</v>
      </c>
      <c r="M371" s="1" t="s">
        <v>19</v>
      </c>
      <c r="N371" s="1">
        <v>182.75098436633871</v>
      </c>
      <c r="O371" s="4">
        <v>294991133</v>
      </c>
      <c r="P371" s="16">
        <v>43702</v>
      </c>
      <c r="Q371" s="1">
        <f>YEAR(Tbl_Transaktion[[#This Row],[Bokföringsdatum]])</f>
        <v>2019</v>
      </c>
      <c r="R371" s="28">
        <f>MONTH(Tbl_Transaktion[[#This Row],[Bokföringsdatum]])</f>
        <v>8</v>
      </c>
      <c r="S371" s="28">
        <f>DAY(Tbl_Transaktion[[#This Row],[Bokföringsdatum]])</f>
        <v>25</v>
      </c>
    </row>
    <row r="372" spans="1:19" x14ac:dyDescent="0.3">
      <c r="A372" s="15" t="s">
        <v>24</v>
      </c>
      <c r="B372" s="1">
        <v>634163126.08481538</v>
      </c>
      <c r="C372" s="1" t="s">
        <v>52</v>
      </c>
      <c r="D372" s="1">
        <v>7777</v>
      </c>
      <c r="E372" s="1" t="s">
        <v>20</v>
      </c>
      <c r="F372" s="1" t="str">
        <f>VLOOKUP(Tbl_Transaktion[[#This Row],[Ansvar]],Tbl_Ansvar[],2,FALSE)</f>
        <v>Avdelningen Fröet</v>
      </c>
      <c r="G372" s="1" t="str">
        <f>VLOOKUP(Tbl_Transaktion[[#This Row],[Ansvar]],Tbl_Ansvar[],3,FALSE)</f>
        <v>Maria Andersson</v>
      </c>
      <c r="H372" s="1"/>
      <c r="I372" s="1"/>
      <c r="J372" s="1"/>
      <c r="K372" s="1"/>
      <c r="L372" s="1" t="s">
        <v>37</v>
      </c>
      <c r="M372" s="1" t="s">
        <v>19</v>
      </c>
      <c r="N372" s="1">
        <v>182.46056163720095</v>
      </c>
      <c r="O372" s="4">
        <v>297814772</v>
      </c>
      <c r="P372" s="16">
        <v>43703</v>
      </c>
      <c r="Q372" s="1">
        <f>YEAR(Tbl_Transaktion[[#This Row],[Bokföringsdatum]])</f>
        <v>2019</v>
      </c>
      <c r="R372" s="28">
        <f>MONTH(Tbl_Transaktion[[#This Row],[Bokföringsdatum]])</f>
        <v>8</v>
      </c>
      <c r="S372" s="28">
        <f>DAY(Tbl_Transaktion[[#This Row],[Bokföringsdatum]])</f>
        <v>26</v>
      </c>
    </row>
    <row r="373" spans="1:19" x14ac:dyDescent="0.3">
      <c r="A373" s="15" t="s">
        <v>24</v>
      </c>
      <c r="B373" s="1">
        <v>587588127.88585615</v>
      </c>
      <c r="C373" s="1" t="s">
        <v>52</v>
      </c>
      <c r="D373" s="1">
        <v>7777</v>
      </c>
      <c r="E373" s="1" t="s">
        <v>20</v>
      </c>
      <c r="F373" s="1" t="str">
        <f>VLOOKUP(Tbl_Transaktion[[#This Row],[Ansvar]],Tbl_Ansvar[],2,FALSE)</f>
        <v>Avdelningen Fröet</v>
      </c>
      <c r="G373" s="1" t="str">
        <f>VLOOKUP(Tbl_Transaktion[[#This Row],[Ansvar]],Tbl_Ansvar[],3,FALSE)</f>
        <v>Maria Andersson</v>
      </c>
      <c r="H373" s="1"/>
      <c r="I373" s="1"/>
      <c r="J373" s="1"/>
      <c r="K373" s="1"/>
      <c r="L373" s="1" t="s">
        <v>37</v>
      </c>
      <c r="M373" s="1" t="s">
        <v>19</v>
      </c>
      <c r="N373" s="1">
        <v>189.76742251181602</v>
      </c>
      <c r="O373" s="4">
        <v>303367975</v>
      </c>
      <c r="P373" s="16">
        <v>43704</v>
      </c>
      <c r="Q373" s="1">
        <f>YEAR(Tbl_Transaktion[[#This Row],[Bokföringsdatum]])</f>
        <v>2019</v>
      </c>
      <c r="R373" s="28">
        <f>MONTH(Tbl_Transaktion[[#This Row],[Bokföringsdatum]])</f>
        <v>8</v>
      </c>
      <c r="S373" s="28">
        <f>DAY(Tbl_Transaktion[[#This Row],[Bokföringsdatum]])</f>
        <v>27</v>
      </c>
    </row>
    <row r="374" spans="1:19" x14ac:dyDescent="0.3">
      <c r="A374" s="15" t="s">
        <v>24</v>
      </c>
      <c r="B374" s="1">
        <v>1104093324.8053191</v>
      </c>
      <c r="C374" s="1" t="s">
        <v>52</v>
      </c>
      <c r="D374" s="1">
        <v>7777</v>
      </c>
      <c r="E374" s="1" t="s">
        <v>20</v>
      </c>
      <c r="F374" s="1" t="str">
        <f>VLOOKUP(Tbl_Transaktion[[#This Row],[Ansvar]],Tbl_Ansvar[],2,FALSE)</f>
        <v>Avdelningen Fröet</v>
      </c>
      <c r="G374" s="1" t="str">
        <f>VLOOKUP(Tbl_Transaktion[[#This Row],[Ansvar]],Tbl_Ansvar[],3,FALSE)</f>
        <v>Maria Andersson</v>
      </c>
      <c r="H374" s="1"/>
      <c r="I374" s="1"/>
      <c r="J374" s="1"/>
      <c r="K374" s="1"/>
      <c r="L374" s="1" t="s">
        <v>37</v>
      </c>
      <c r="M374" s="1" t="s">
        <v>28</v>
      </c>
      <c r="N374" s="1">
        <v>182.13786340653786</v>
      </c>
      <c r="O374" s="4">
        <v>310209999</v>
      </c>
      <c r="P374" s="16">
        <v>43705</v>
      </c>
      <c r="Q374" s="1">
        <f>YEAR(Tbl_Transaktion[[#This Row],[Bokföringsdatum]])</f>
        <v>2019</v>
      </c>
      <c r="R374" s="28">
        <f>MONTH(Tbl_Transaktion[[#This Row],[Bokföringsdatum]])</f>
        <v>8</v>
      </c>
      <c r="S374" s="28">
        <f>DAY(Tbl_Transaktion[[#This Row],[Bokföringsdatum]])</f>
        <v>28</v>
      </c>
    </row>
    <row r="375" spans="1:19" x14ac:dyDescent="0.3">
      <c r="A375" s="15" t="s">
        <v>24</v>
      </c>
      <c r="B375" s="1">
        <v>497107548.1633364</v>
      </c>
      <c r="C375" s="1" t="s">
        <v>52</v>
      </c>
      <c r="D375" s="1">
        <v>7777</v>
      </c>
      <c r="E375" s="1" t="s">
        <v>20</v>
      </c>
      <c r="F375" s="1" t="str">
        <f>VLOOKUP(Tbl_Transaktion[[#This Row],[Ansvar]],Tbl_Ansvar[],2,FALSE)</f>
        <v>Avdelningen Fröet</v>
      </c>
      <c r="G375" s="1" t="str">
        <f>VLOOKUP(Tbl_Transaktion[[#This Row],[Ansvar]],Tbl_Ansvar[],3,FALSE)</f>
        <v>Maria Andersson</v>
      </c>
      <c r="H375" s="1"/>
      <c r="I375" s="1"/>
      <c r="J375" s="1"/>
      <c r="K375" s="1"/>
      <c r="L375" s="1" t="s">
        <v>18</v>
      </c>
      <c r="M375" s="1" t="s">
        <v>19</v>
      </c>
      <c r="N375" s="1">
        <v>183.64830394980316</v>
      </c>
      <c r="O375" s="4">
        <v>319469529</v>
      </c>
      <c r="P375" s="16">
        <v>43706</v>
      </c>
      <c r="Q375" s="1">
        <f>YEAR(Tbl_Transaktion[[#This Row],[Bokföringsdatum]])</f>
        <v>2019</v>
      </c>
      <c r="R375" s="28">
        <f>MONTH(Tbl_Transaktion[[#This Row],[Bokföringsdatum]])</f>
        <v>8</v>
      </c>
      <c r="S375" s="28">
        <f>DAY(Tbl_Transaktion[[#This Row],[Bokföringsdatum]])</f>
        <v>29</v>
      </c>
    </row>
    <row r="376" spans="1:19" x14ac:dyDescent="0.3">
      <c r="A376" s="15" t="s">
        <v>24</v>
      </c>
      <c r="B376" s="1">
        <v>247898490.95383039</v>
      </c>
      <c r="C376" s="1" t="s">
        <v>52</v>
      </c>
      <c r="D376" s="1">
        <v>7777</v>
      </c>
      <c r="E376" s="1" t="s">
        <v>39</v>
      </c>
      <c r="F376" s="1" t="str">
        <f>VLOOKUP(Tbl_Transaktion[[#This Row],[Ansvar]],Tbl_Ansvar[],2,FALSE)</f>
        <v>Avdelningen Solstrålen</v>
      </c>
      <c r="G376" s="1" t="str">
        <f>VLOOKUP(Tbl_Transaktion[[#This Row],[Ansvar]],Tbl_Ansvar[],3,FALSE)</f>
        <v>Maria Andersson</v>
      </c>
      <c r="H376" s="1"/>
      <c r="I376" s="1"/>
      <c r="J376" s="1"/>
      <c r="K376" s="1"/>
      <c r="L376" s="1" t="s">
        <v>37</v>
      </c>
      <c r="M376" s="1" t="s">
        <v>19</v>
      </c>
      <c r="N376" s="1">
        <v>182.56963161130363</v>
      </c>
      <c r="O376" s="4">
        <v>319629405</v>
      </c>
      <c r="P376" s="16">
        <v>43707</v>
      </c>
      <c r="Q376" s="1">
        <f>YEAR(Tbl_Transaktion[[#This Row],[Bokföringsdatum]])</f>
        <v>2019</v>
      </c>
      <c r="R376" s="28">
        <f>MONTH(Tbl_Transaktion[[#This Row],[Bokföringsdatum]])</f>
        <v>8</v>
      </c>
      <c r="S376" s="28">
        <f>DAY(Tbl_Transaktion[[#This Row],[Bokföringsdatum]])</f>
        <v>30</v>
      </c>
    </row>
    <row r="377" spans="1:19" x14ac:dyDescent="0.3">
      <c r="A377" s="15" t="s">
        <v>24</v>
      </c>
      <c r="B377" s="1">
        <v>196773646.52896291</v>
      </c>
      <c r="C377" s="1" t="s">
        <v>52</v>
      </c>
      <c r="D377" s="1">
        <v>7777</v>
      </c>
      <c r="E377" s="1" t="s">
        <v>20</v>
      </c>
      <c r="F377" s="1" t="str">
        <f>VLOOKUP(Tbl_Transaktion[[#This Row],[Ansvar]],Tbl_Ansvar[],2,FALSE)</f>
        <v>Avdelningen Fröet</v>
      </c>
      <c r="G377" s="1" t="str">
        <f>VLOOKUP(Tbl_Transaktion[[#This Row],[Ansvar]],Tbl_Ansvar[],3,FALSE)</f>
        <v>Maria Andersson</v>
      </c>
      <c r="H377" s="1"/>
      <c r="I377" s="1"/>
      <c r="J377" s="1"/>
      <c r="K377" s="1"/>
      <c r="L377" s="1" t="s">
        <v>37</v>
      </c>
      <c r="M377" s="1" t="s">
        <v>19</v>
      </c>
      <c r="N377" s="1">
        <v>183.34925491998789</v>
      </c>
      <c r="O377" s="4">
        <v>352784794</v>
      </c>
      <c r="P377" s="16">
        <v>43708</v>
      </c>
      <c r="Q377" s="1">
        <f>YEAR(Tbl_Transaktion[[#This Row],[Bokföringsdatum]])</f>
        <v>2019</v>
      </c>
      <c r="R377" s="28">
        <f>MONTH(Tbl_Transaktion[[#This Row],[Bokföringsdatum]])</f>
        <v>8</v>
      </c>
      <c r="S377" s="28">
        <f>DAY(Tbl_Transaktion[[#This Row],[Bokföringsdatum]])</f>
        <v>31</v>
      </c>
    </row>
    <row r="378" spans="1:19" x14ac:dyDescent="0.3">
      <c r="A378" s="15" t="s">
        <v>24</v>
      </c>
      <c r="B378" s="1">
        <v>88994671.439517945</v>
      </c>
      <c r="C378" s="1" t="s">
        <v>52</v>
      </c>
      <c r="D378" s="1">
        <v>7777</v>
      </c>
      <c r="E378" s="1" t="s">
        <v>20</v>
      </c>
      <c r="F378" s="1" t="str">
        <f>VLOOKUP(Tbl_Transaktion[[#This Row],[Ansvar]],Tbl_Ansvar[],2,FALSE)</f>
        <v>Avdelningen Fröet</v>
      </c>
      <c r="G378" s="1" t="str">
        <f>VLOOKUP(Tbl_Transaktion[[#This Row],[Ansvar]],Tbl_Ansvar[],3,FALSE)</f>
        <v>Maria Andersson</v>
      </c>
      <c r="H378" s="1"/>
      <c r="I378" s="1"/>
      <c r="J378" s="1"/>
      <c r="K378" s="1"/>
      <c r="L378" s="1" t="s">
        <v>37</v>
      </c>
      <c r="M378" s="1" t="s">
        <v>19</v>
      </c>
      <c r="N378" s="1">
        <v>4552.1847257902391</v>
      </c>
      <c r="O378" s="4">
        <v>487024560</v>
      </c>
      <c r="P378" s="16">
        <v>43709</v>
      </c>
      <c r="Q378" s="1">
        <f>YEAR(Tbl_Transaktion[[#This Row],[Bokföringsdatum]])</f>
        <v>2019</v>
      </c>
      <c r="R378" s="28">
        <f>MONTH(Tbl_Transaktion[[#This Row],[Bokföringsdatum]])</f>
        <v>9</v>
      </c>
      <c r="S378" s="28">
        <f>DAY(Tbl_Transaktion[[#This Row],[Bokföringsdatum]])</f>
        <v>1</v>
      </c>
    </row>
    <row r="379" spans="1:19" x14ac:dyDescent="0.3">
      <c r="A379" s="15" t="s">
        <v>24</v>
      </c>
      <c r="B379" s="1">
        <v>972011430.19633603</v>
      </c>
      <c r="C379" s="1" t="s">
        <v>52</v>
      </c>
      <c r="D379" s="1">
        <v>7777</v>
      </c>
      <c r="E379" s="1" t="s">
        <v>20</v>
      </c>
      <c r="F379" s="1" t="str">
        <f>VLOOKUP(Tbl_Transaktion[[#This Row],[Ansvar]],Tbl_Ansvar[],2,FALSE)</f>
        <v>Avdelningen Fröet</v>
      </c>
      <c r="G379" s="1" t="str">
        <f>VLOOKUP(Tbl_Transaktion[[#This Row],[Ansvar]],Tbl_Ansvar[],3,FALSE)</f>
        <v>Maria Andersson</v>
      </c>
      <c r="H379" s="1"/>
      <c r="I379" s="1"/>
      <c r="J379" s="1"/>
      <c r="K379" s="1"/>
      <c r="L379" s="1" t="s">
        <v>37</v>
      </c>
      <c r="M379" s="1" t="s">
        <v>28</v>
      </c>
      <c r="N379" s="1">
        <v>182.64008440053641</v>
      </c>
      <c r="O379" s="4">
        <v>5240153</v>
      </c>
      <c r="P379" s="16">
        <v>43710</v>
      </c>
      <c r="Q379" s="1">
        <f>YEAR(Tbl_Transaktion[[#This Row],[Bokföringsdatum]])</f>
        <v>2019</v>
      </c>
      <c r="R379" s="28">
        <f>MONTH(Tbl_Transaktion[[#This Row],[Bokföringsdatum]])</f>
        <v>9</v>
      </c>
      <c r="S379" s="28">
        <f>DAY(Tbl_Transaktion[[#This Row],[Bokföringsdatum]])</f>
        <v>2</v>
      </c>
    </row>
    <row r="380" spans="1:19" x14ac:dyDescent="0.3">
      <c r="A380" s="15" t="s">
        <v>24</v>
      </c>
      <c r="B380" s="1">
        <v>879305766.39210057</v>
      </c>
      <c r="C380" s="1" t="s">
        <v>52</v>
      </c>
      <c r="D380" s="1">
        <v>7777</v>
      </c>
      <c r="E380" s="1" t="s">
        <v>16</v>
      </c>
      <c r="F380" s="1" t="str">
        <f>VLOOKUP(Tbl_Transaktion[[#This Row],[Ansvar]],Tbl_Ansvar[],2,FALSE)</f>
        <v>Avdelningen Blomman</v>
      </c>
      <c r="G380" s="1" t="str">
        <f>VLOOKUP(Tbl_Transaktion[[#This Row],[Ansvar]],Tbl_Ansvar[],3,FALSE)</f>
        <v>Maria Andersson</v>
      </c>
      <c r="H380" s="1"/>
      <c r="I380" s="1"/>
      <c r="J380" s="1"/>
      <c r="K380" s="1"/>
      <c r="L380" s="1" t="s">
        <v>37</v>
      </c>
      <c r="M380" s="1" t="s">
        <v>28</v>
      </c>
      <c r="N380" s="1">
        <v>182.40766192387974</v>
      </c>
      <c r="O380" s="4">
        <v>13180279</v>
      </c>
      <c r="P380" s="16">
        <v>43711</v>
      </c>
      <c r="Q380" s="1">
        <f>YEAR(Tbl_Transaktion[[#This Row],[Bokföringsdatum]])</f>
        <v>2019</v>
      </c>
      <c r="R380" s="28">
        <f>MONTH(Tbl_Transaktion[[#This Row],[Bokföringsdatum]])</f>
        <v>9</v>
      </c>
      <c r="S380" s="28">
        <f>DAY(Tbl_Transaktion[[#This Row],[Bokföringsdatum]])</f>
        <v>3</v>
      </c>
    </row>
    <row r="381" spans="1:19" x14ac:dyDescent="0.3">
      <c r="A381" s="15" t="s">
        <v>24</v>
      </c>
      <c r="B381" s="1">
        <v>161918894.168479</v>
      </c>
      <c r="C381" s="1" t="s">
        <v>52</v>
      </c>
      <c r="D381" s="1">
        <v>7777</v>
      </c>
      <c r="E381" s="1" t="s">
        <v>20</v>
      </c>
      <c r="F381" s="1" t="str">
        <f>VLOOKUP(Tbl_Transaktion[[#This Row],[Ansvar]],Tbl_Ansvar[],2,FALSE)</f>
        <v>Avdelningen Fröet</v>
      </c>
      <c r="G381" s="1" t="str">
        <f>VLOOKUP(Tbl_Transaktion[[#This Row],[Ansvar]],Tbl_Ansvar[],3,FALSE)</f>
        <v>Maria Andersson</v>
      </c>
      <c r="H381" s="1"/>
      <c r="I381" s="1"/>
      <c r="J381" s="1"/>
      <c r="K381" s="1"/>
      <c r="L381" s="1" t="s">
        <v>37</v>
      </c>
      <c r="M381" s="1" t="s">
        <v>19</v>
      </c>
      <c r="N381" s="1">
        <v>183.44546809961324</v>
      </c>
      <c r="O381" s="4">
        <v>66344632</v>
      </c>
      <c r="P381" s="16">
        <v>43712</v>
      </c>
      <c r="Q381" s="1">
        <f>YEAR(Tbl_Transaktion[[#This Row],[Bokföringsdatum]])</f>
        <v>2019</v>
      </c>
      <c r="R381" s="28">
        <f>MONTH(Tbl_Transaktion[[#This Row],[Bokföringsdatum]])</f>
        <v>9</v>
      </c>
      <c r="S381" s="28">
        <f>DAY(Tbl_Transaktion[[#This Row],[Bokföringsdatum]])</f>
        <v>4</v>
      </c>
    </row>
    <row r="382" spans="1:19" x14ac:dyDescent="0.3">
      <c r="A382" s="15" t="s">
        <v>24</v>
      </c>
      <c r="B382" s="1">
        <v>931472070.51001513</v>
      </c>
      <c r="C382" s="1" t="s">
        <v>52</v>
      </c>
      <c r="D382" s="1">
        <v>7777</v>
      </c>
      <c r="E382" s="1" t="s">
        <v>46</v>
      </c>
      <c r="F382" s="1" t="str">
        <f>VLOOKUP(Tbl_Transaktion[[#This Row],[Ansvar]],Tbl_Ansvar[],2,FALSE)</f>
        <v>Chefens</v>
      </c>
      <c r="G382" s="1" t="str">
        <f>VLOOKUP(Tbl_Transaktion[[#This Row],[Ansvar]],Tbl_Ansvar[],3,FALSE)</f>
        <v>Aisha Mohammed</v>
      </c>
      <c r="H382" s="1"/>
      <c r="I382" s="1"/>
      <c r="J382" s="1"/>
      <c r="K382" s="1"/>
      <c r="L382" s="1" t="s">
        <v>37</v>
      </c>
      <c r="M382" s="1" t="s">
        <v>28</v>
      </c>
      <c r="N382" s="1">
        <v>184.46002954245412</v>
      </c>
      <c r="O382" s="4">
        <v>71422603</v>
      </c>
      <c r="P382" s="16">
        <v>43713</v>
      </c>
      <c r="Q382" s="1">
        <f>YEAR(Tbl_Transaktion[[#This Row],[Bokföringsdatum]])</f>
        <v>2019</v>
      </c>
      <c r="R382" s="28">
        <f>MONTH(Tbl_Transaktion[[#This Row],[Bokföringsdatum]])</f>
        <v>9</v>
      </c>
      <c r="S382" s="28">
        <f>DAY(Tbl_Transaktion[[#This Row],[Bokföringsdatum]])</f>
        <v>5</v>
      </c>
    </row>
    <row r="383" spans="1:19" x14ac:dyDescent="0.3">
      <c r="A383" s="15" t="s">
        <v>24</v>
      </c>
      <c r="B383" s="1">
        <v>337708111.26033217</v>
      </c>
      <c r="C383" s="1" t="s">
        <v>52</v>
      </c>
      <c r="D383" s="1">
        <v>7777</v>
      </c>
      <c r="E383" s="1" t="s">
        <v>46</v>
      </c>
      <c r="F383" s="1" t="str">
        <f>VLOOKUP(Tbl_Transaktion[[#This Row],[Ansvar]],Tbl_Ansvar[],2,FALSE)</f>
        <v>Chefens</v>
      </c>
      <c r="G383" s="1" t="str">
        <f>VLOOKUP(Tbl_Transaktion[[#This Row],[Ansvar]],Tbl_Ansvar[],3,FALSE)</f>
        <v>Aisha Mohammed</v>
      </c>
      <c r="H383" s="1"/>
      <c r="I383" s="1"/>
      <c r="J383" s="1"/>
      <c r="K383" s="1"/>
      <c r="L383" s="1" t="s">
        <v>37</v>
      </c>
      <c r="M383" s="1" t="s">
        <v>19</v>
      </c>
      <c r="N383" s="1">
        <v>182.45170678557477</v>
      </c>
      <c r="O383" s="4">
        <v>105596262</v>
      </c>
      <c r="P383" s="16">
        <v>43714</v>
      </c>
      <c r="Q383" s="1">
        <f>YEAR(Tbl_Transaktion[[#This Row],[Bokföringsdatum]])</f>
        <v>2019</v>
      </c>
      <c r="R383" s="28">
        <f>MONTH(Tbl_Transaktion[[#This Row],[Bokföringsdatum]])</f>
        <v>9</v>
      </c>
      <c r="S383" s="28">
        <f>DAY(Tbl_Transaktion[[#This Row],[Bokföringsdatum]])</f>
        <v>6</v>
      </c>
    </row>
    <row r="384" spans="1:19" x14ac:dyDescent="0.3">
      <c r="A384" s="15" t="s">
        <v>24</v>
      </c>
      <c r="B384" s="1">
        <v>679958700.9548372</v>
      </c>
      <c r="C384" s="1" t="s">
        <v>52</v>
      </c>
      <c r="D384" s="1">
        <v>7777</v>
      </c>
      <c r="E384" s="1" t="s">
        <v>46</v>
      </c>
      <c r="F384" s="1" t="str">
        <f>VLOOKUP(Tbl_Transaktion[[#This Row],[Ansvar]],Tbl_Ansvar[],2,FALSE)</f>
        <v>Chefens</v>
      </c>
      <c r="G384" s="1" t="str">
        <f>VLOOKUP(Tbl_Transaktion[[#This Row],[Ansvar]],Tbl_Ansvar[],3,FALSE)</f>
        <v>Aisha Mohammed</v>
      </c>
      <c r="H384" s="1"/>
      <c r="I384" s="1"/>
      <c r="J384" s="1"/>
      <c r="K384" s="1"/>
      <c r="L384" s="1" t="s">
        <v>37</v>
      </c>
      <c r="M384" s="1" t="s">
        <v>19</v>
      </c>
      <c r="N384" s="1">
        <v>185.13539643370061</v>
      </c>
      <c r="O384" s="4">
        <v>133141594</v>
      </c>
      <c r="P384" s="16">
        <v>43715</v>
      </c>
      <c r="Q384" s="1">
        <f>YEAR(Tbl_Transaktion[[#This Row],[Bokföringsdatum]])</f>
        <v>2019</v>
      </c>
      <c r="R384" s="28">
        <f>MONTH(Tbl_Transaktion[[#This Row],[Bokföringsdatum]])</f>
        <v>9</v>
      </c>
      <c r="S384" s="28">
        <f>DAY(Tbl_Transaktion[[#This Row],[Bokföringsdatum]])</f>
        <v>7</v>
      </c>
    </row>
    <row r="385" spans="1:19" x14ac:dyDescent="0.3">
      <c r="A385" s="15" t="s">
        <v>24</v>
      </c>
      <c r="B385" s="1">
        <v>480530731.72648883</v>
      </c>
      <c r="C385" s="1" t="s">
        <v>52</v>
      </c>
      <c r="D385" s="1">
        <v>7777</v>
      </c>
      <c r="E385" s="1" t="s">
        <v>39</v>
      </c>
      <c r="F385" s="1" t="str">
        <f>VLOOKUP(Tbl_Transaktion[[#This Row],[Ansvar]],Tbl_Ansvar[],2,FALSE)</f>
        <v>Avdelningen Solstrålen</v>
      </c>
      <c r="G385" s="1" t="str">
        <f>VLOOKUP(Tbl_Transaktion[[#This Row],[Ansvar]],Tbl_Ansvar[],3,FALSE)</f>
        <v>Maria Andersson</v>
      </c>
      <c r="H385" s="1"/>
      <c r="I385" s="1"/>
      <c r="J385" s="1"/>
      <c r="K385" s="1"/>
      <c r="L385" s="1" t="s">
        <v>37</v>
      </c>
      <c r="M385" s="1" t="s">
        <v>19</v>
      </c>
      <c r="N385" s="1">
        <v>183.04922319796381</v>
      </c>
      <c r="O385" s="4">
        <v>140235891</v>
      </c>
      <c r="P385" s="16">
        <v>43716</v>
      </c>
      <c r="Q385" s="1">
        <f>YEAR(Tbl_Transaktion[[#This Row],[Bokföringsdatum]])</f>
        <v>2019</v>
      </c>
      <c r="R385" s="28">
        <f>MONTH(Tbl_Transaktion[[#This Row],[Bokföringsdatum]])</f>
        <v>9</v>
      </c>
      <c r="S385" s="28">
        <f>DAY(Tbl_Transaktion[[#This Row],[Bokföringsdatum]])</f>
        <v>8</v>
      </c>
    </row>
    <row r="386" spans="1:19" x14ac:dyDescent="0.3">
      <c r="A386" s="15" t="s">
        <v>24</v>
      </c>
      <c r="B386" s="1">
        <v>1069210801.8400147</v>
      </c>
      <c r="C386" s="1" t="s">
        <v>52</v>
      </c>
      <c r="D386" s="1">
        <v>6666</v>
      </c>
      <c r="E386" s="1" t="s">
        <v>46</v>
      </c>
      <c r="F386" s="1" t="str">
        <f>VLOOKUP(Tbl_Transaktion[[#This Row],[Ansvar]],Tbl_Ansvar[],2,FALSE)</f>
        <v>Chefens</v>
      </c>
      <c r="G386" s="1" t="str">
        <f>VLOOKUP(Tbl_Transaktion[[#This Row],[Ansvar]],Tbl_Ansvar[],3,FALSE)</f>
        <v>Aisha Mohammed</v>
      </c>
      <c r="H386" s="1"/>
      <c r="I386" s="1"/>
      <c r="J386" s="1"/>
      <c r="K386" s="1"/>
      <c r="L386" s="1" t="s">
        <v>37</v>
      </c>
      <c r="M386" s="1" t="s">
        <v>28</v>
      </c>
      <c r="N386" s="1">
        <v>183.04465291218096</v>
      </c>
      <c r="O386" s="4">
        <v>160500293</v>
      </c>
      <c r="P386" s="16">
        <v>43717</v>
      </c>
      <c r="Q386" s="1">
        <f>YEAR(Tbl_Transaktion[[#This Row],[Bokföringsdatum]])</f>
        <v>2019</v>
      </c>
      <c r="R386" s="28">
        <f>MONTH(Tbl_Transaktion[[#This Row],[Bokföringsdatum]])</f>
        <v>9</v>
      </c>
      <c r="S386" s="28">
        <f>DAY(Tbl_Transaktion[[#This Row],[Bokföringsdatum]])</f>
        <v>9</v>
      </c>
    </row>
    <row r="387" spans="1:19" x14ac:dyDescent="0.3">
      <c r="A387" s="15" t="s">
        <v>24</v>
      </c>
      <c r="B387" s="1">
        <v>974451638.87207139</v>
      </c>
      <c r="C387" s="1" t="s">
        <v>52</v>
      </c>
      <c r="D387" s="1">
        <v>7777</v>
      </c>
      <c r="E387" s="1" t="s">
        <v>20</v>
      </c>
      <c r="F387" s="1" t="str">
        <f>VLOOKUP(Tbl_Transaktion[[#This Row],[Ansvar]],Tbl_Ansvar[],2,FALSE)</f>
        <v>Avdelningen Fröet</v>
      </c>
      <c r="G387" s="1" t="str">
        <f>VLOOKUP(Tbl_Transaktion[[#This Row],[Ansvar]],Tbl_Ansvar[],3,FALSE)</f>
        <v>Maria Andersson</v>
      </c>
      <c r="H387" s="1"/>
      <c r="I387" s="1"/>
      <c r="J387" s="1"/>
      <c r="K387" s="1"/>
      <c r="L387" s="1" t="s">
        <v>37</v>
      </c>
      <c r="M387" s="1" t="s">
        <v>28</v>
      </c>
      <c r="N387" s="1">
        <v>183.41534330136258</v>
      </c>
      <c r="O387" s="4">
        <v>175662864</v>
      </c>
      <c r="P387" s="16">
        <v>43718</v>
      </c>
      <c r="Q387" s="1">
        <f>YEAR(Tbl_Transaktion[[#This Row],[Bokföringsdatum]])</f>
        <v>2019</v>
      </c>
      <c r="R387" s="28">
        <f>MONTH(Tbl_Transaktion[[#This Row],[Bokföringsdatum]])</f>
        <v>9</v>
      </c>
      <c r="S387" s="28">
        <f>DAY(Tbl_Transaktion[[#This Row],[Bokföringsdatum]])</f>
        <v>10</v>
      </c>
    </row>
    <row r="388" spans="1:19" x14ac:dyDescent="0.3">
      <c r="A388" s="15" t="s">
        <v>24</v>
      </c>
      <c r="B388" s="1">
        <v>791729554.48506927</v>
      </c>
      <c r="C388" s="1" t="s">
        <v>52</v>
      </c>
      <c r="D388" s="1">
        <v>7777</v>
      </c>
      <c r="E388" s="1" t="s">
        <v>46</v>
      </c>
      <c r="F388" s="1" t="str">
        <f>VLOOKUP(Tbl_Transaktion[[#This Row],[Ansvar]],Tbl_Ansvar[],2,FALSE)</f>
        <v>Chefens</v>
      </c>
      <c r="G388" s="1" t="str">
        <f>VLOOKUP(Tbl_Transaktion[[#This Row],[Ansvar]],Tbl_Ansvar[],3,FALSE)</f>
        <v>Aisha Mohammed</v>
      </c>
      <c r="H388" s="1"/>
      <c r="I388" s="1"/>
      <c r="J388" s="1"/>
      <c r="K388" s="1"/>
      <c r="L388" s="1" t="s">
        <v>37</v>
      </c>
      <c r="M388" s="1" t="s">
        <v>28</v>
      </c>
      <c r="N388" s="1">
        <v>182.89072201453709</v>
      </c>
      <c r="O388" s="4">
        <v>200168295</v>
      </c>
      <c r="P388" s="16">
        <v>43719</v>
      </c>
      <c r="Q388" s="1">
        <f>YEAR(Tbl_Transaktion[[#This Row],[Bokföringsdatum]])</f>
        <v>2019</v>
      </c>
      <c r="R388" s="28">
        <f>MONTH(Tbl_Transaktion[[#This Row],[Bokföringsdatum]])</f>
        <v>9</v>
      </c>
      <c r="S388" s="28">
        <f>DAY(Tbl_Transaktion[[#This Row],[Bokföringsdatum]])</f>
        <v>11</v>
      </c>
    </row>
    <row r="389" spans="1:19" x14ac:dyDescent="0.3">
      <c r="A389" s="15" t="s">
        <v>24</v>
      </c>
      <c r="B389" s="1">
        <v>308071361.81981593</v>
      </c>
      <c r="C389" s="1" t="s">
        <v>52</v>
      </c>
      <c r="D389" s="1">
        <v>7777</v>
      </c>
      <c r="E389" s="1" t="s">
        <v>16</v>
      </c>
      <c r="F389" s="1" t="str">
        <f>VLOOKUP(Tbl_Transaktion[[#This Row],[Ansvar]],Tbl_Ansvar[],2,FALSE)</f>
        <v>Avdelningen Blomman</v>
      </c>
      <c r="G389" s="1" t="str">
        <f>VLOOKUP(Tbl_Transaktion[[#This Row],[Ansvar]],Tbl_Ansvar[],3,FALSE)</f>
        <v>Maria Andersson</v>
      </c>
      <c r="H389" s="1"/>
      <c r="I389" s="1"/>
      <c r="J389" s="1"/>
      <c r="K389" s="1"/>
      <c r="L389" s="1" t="s">
        <v>37</v>
      </c>
      <c r="M389" s="1" t="s">
        <v>19</v>
      </c>
      <c r="N389" s="1">
        <v>182.32384566994102</v>
      </c>
      <c r="O389" s="4">
        <v>210655721</v>
      </c>
      <c r="P389" s="16">
        <v>43720</v>
      </c>
      <c r="Q389" s="1">
        <f>YEAR(Tbl_Transaktion[[#This Row],[Bokföringsdatum]])</f>
        <v>2019</v>
      </c>
      <c r="R389" s="28">
        <f>MONTH(Tbl_Transaktion[[#This Row],[Bokföringsdatum]])</f>
        <v>9</v>
      </c>
      <c r="S389" s="28">
        <f>DAY(Tbl_Transaktion[[#This Row],[Bokföringsdatum]])</f>
        <v>12</v>
      </c>
    </row>
    <row r="390" spans="1:19" x14ac:dyDescent="0.3">
      <c r="A390" s="15" t="s">
        <v>24</v>
      </c>
      <c r="B390" s="1">
        <v>153787492.57921261</v>
      </c>
      <c r="C390" s="1" t="s">
        <v>52</v>
      </c>
      <c r="D390" s="1">
        <v>7777</v>
      </c>
      <c r="E390" s="1" t="s">
        <v>20</v>
      </c>
      <c r="F390" s="1" t="str">
        <f>VLOOKUP(Tbl_Transaktion[[#This Row],[Ansvar]],Tbl_Ansvar[],2,FALSE)</f>
        <v>Avdelningen Fröet</v>
      </c>
      <c r="G390" s="1" t="str">
        <f>VLOOKUP(Tbl_Transaktion[[#This Row],[Ansvar]],Tbl_Ansvar[],3,FALSE)</f>
        <v>Maria Andersson</v>
      </c>
      <c r="H390" s="1"/>
      <c r="I390" s="1"/>
      <c r="J390" s="1"/>
      <c r="K390" s="1"/>
      <c r="L390" s="1" t="s">
        <v>37</v>
      </c>
      <c r="M390" s="1" t="s">
        <v>19</v>
      </c>
      <c r="N390" s="1">
        <v>183.60649156220734</v>
      </c>
      <c r="O390" s="4">
        <v>233158149</v>
      </c>
      <c r="P390" s="16">
        <v>43721</v>
      </c>
      <c r="Q390" s="1">
        <f>YEAR(Tbl_Transaktion[[#This Row],[Bokföringsdatum]])</f>
        <v>2019</v>
      </c>
      <c r="R390" s="28">
        <f>MONTH(Tbl_Transaktion[[#This Row],[Bokföringsdatum]])</f>
        <v>9</v>
      </c>
      <c r="S390" s="28">
        <f>DAY(Tbl_Transaktion[[#This Row],[Bokföringsdatum]])</f>
        <v>13</v>
      </c>
    </row>
    <row r="391" spans="1:19" x14ac:dyDescent="0.3">
      <c r="A391" s="15" t="s">
        <v>24</v>
      </c>
      <c r="B391" s="1">
        <v>685493539.63892245</v>
      </c>
      <c r="C391" s="1" t="s">
        <v>52</v>
      </c>
      <c r="D391" s="1">
        <v>7777</v>
      </c>
      <c r="E391" s="1" t="s">
        <v>46</v>
      </c>
      <c r="F391" s="1" t="str">
        <f>VLOOKUP(Tbl_Transaktion[[#This Row],[Ansvar]],Tbl_Ansvar[],2,FALSE)</f>
        <v>Chefens</v>
      </c>
      <c r="G391" s="1" t="str">
        <f>VLOOKUP(Tbl_Transaktion[[#This Row],[Ansvar]],Tbl_Ansvar[],3,FALSE)</f>
        <v>Aisha Mohammed</v>
      </c>
      <c r="H391" s="1"/>
      <c r="I391" s="1"/>
      <c r="J391" s="1"/>
      <c r="K391" s="1"/>
      <c r="L391" s="1" t="s">
        <v>37</v>
      </c>
      <c r="M391" s="1" t="s">
        <v>19</v>
      </c>
      <c r="N391" s="1">
        <v>182.79004781467034</v>
      </c>
      <c r="O391" s="4">
        <v>239395039</v>
      </c>
      <c r="P391" s="16">
        <v>43722</v>
      </c>
      <c r="Q391" s="1">
        <f>YEAR(Tbl_Transaktion[[#This Row],[Bokföringsdatum]])</f>
        <v>2019</v>
      </c>
      <c r="R391" s="28">
        <f>MONTH(Tbl_Transaktion[[#This Row],[Bokföringsdatum]])</f>
        <v>9</v>
      </c>
      <c r="S391" s="28">
        <f>DAY(Tbl_Transaktion[[#This Row],[Bokföringsdatum]])</f>
        <v>14</v>
      </c>
    </row>
    <row r="392" spans="1:19" x14ac:dyDescent="0.3">
      <c r="A392" s="15" t="s">
        <v>24</v>
      </c>
      <c r="B392" s="1">
        <v>540372439.58908927</v>
      </c>
      <c r="C392" s="1" t="s">
        <v>52</v>
      </c>
      <c r="D392" s="1">
        <v>7777</v>
      </c>
      <c r="E392" s="1" t="s">
        <v>20</v>
      </c>
      <c r="F392" s="1" t="str">
        <f>VLOOKUP(Tbl_Transaktion[[#This Row],[Ansvar]],Tbl_Ansvar[],2,FALSE)</f>
        <v>Avdelningen Fröet</v>
      </c>
      <c r="G392" s="1" t="str">
        <f>VLOOKUP(Tbl_Transaktion[[#This Row],[Ansvar]],Tbl_Ansvar[],3,FALSE)</f>
        <v>Maria Andersson</v>
      </c>
      <c r="H392" s="1"/>
      <c r="I392" s="1"/>
      <c r="J392" s="1"/>
      <c r="K392" s="1"/>
      <c r="L392" s="1" t="s">
        <v>37</v>
      </c>
      <c r="M392" s="1" t="s">
        <v>19</v>
      </c>
      <c r="N392" s="1">
        <v>143.55305212963637</v>
      </c>
      <c r="O392" s="4">
        <v>256342538</v>
      </c>
      <c r="P392" s="16">
        <v>43723</v>
      </c>
      <c r="Q392" s="1">
        <f>YEAR(Tbl_Transaktion[[#This Row],[Bokföringsdatum]])</f>
        <v>2019</v>
      </c>
      <c r="R392" s="28">
        <f>MONTH(Tbl_Transaktion[[#This Row],[Bokföringsdatum]])</f>
        <v>9</v>
      </c>
      <c r="S392" s="28">
        <f>DAY(Tbl_Transaktion[[#This Row],[Bokföringsdatum]])</f>
        <v>15</v>
      </c>
    </row>
    <row r="393" spans="1:19" x14ac:dyDescent="0.3">
      <c r="A393" s="15" t="s">
        <v>24</v>
      </c>
      <c r="B393" s="1">
        <v>1165567030.8470786</v>
      </c>
      <c r="C393" s="1" t="s">
        <v>52</v>
      </c>
      <c r="D393" s="1">
        <v>7777</v>
      </c>
      <c r="E393" s="1" t="s">
        <v>46</v>
      </c>
      <c r="F393" s="1" t="str">
        <f>VLOOKUP(Tbl_Transaktion[[#This Row],[Ansvar]],Tbl_Ansvar[],2,FALSE)</f>
        <v>Chefens</v>
      </c>
      <c r="G393" s="1" t="str">
        <f>VLOOKUP(Tbl_Transaktion[[#This Row],[Ansvar]],Tbl_Ansvar[],3,FALSE)</f>
        <v>Aisha Mohammed</v>
      </c>
      <c r="H393" s="1"/>
      <c r="I393" s="1"/>
      <c r="J393" s="1"/>
      <c r="K393" s="1"/>
      <c r="L393" s="1" t="s">
        <v>37</v>
      </c>
      <c r="M393" s="1" t="s">
        <v>28</v>
      </c>
      <c r="N393" s="1">
        <v>182.35042215919151</v>
      </c>
      <c r="O393" s="4">
        <v>268250059</v>
      </c>
      <c r="P393" s="16">
        <v>43724</v>
      </c>
      <c r="Q393" s="1">
        <f>YEAR(Tbl_Transaktion[[#This Row],[Bokföringsdatum]])</f>
        <v>2019</v>
      </c>
      <c r="R393" s="28">
        <f>MONTH(Tbl_Transaktion[[#This Row],[Bokföringsdatum]])</f>
        <v>9</v>
      </c>
      <c r="S393" s="28">
        <f>DAY(Tbl_Transaktion[[#This Row],[Bokföringsdatum]])</f>
        <v>16</v>
      </c>
    </row>
    <row r="394" spans="1:19" x14ac:dyDescent="0.3">
      <c r="A394" s="15" t="s">
        <v>24</v>
      </c>
      <c r="B394" s="1">
        <v>255218929.54218149</v>
      </c>
      <c r="C394" s="1" t="s">
        <v>52</v>
      </c>
      <c r="D394" s="1">
        <v>7777</v>
      </c>
      <c r="E394" s="1" t="s">
        <v>46</v>
      </c>
      <c r="F394" s="1" t="str">
        <f>VLOOKUP(Tbl_Transaktion[[#This Row],[Ansvar]],Tbl_Ansvar[],2,FALSE)</f>
        <v>Chefens</v>
      </c>
      <c r="G394" s="1" t="str">
        <f>VLOOKUP(Tbl_Transaktion[[#This Row],[Ansvar]],Tbl_Ansvar[],3,FALSE)</f>
        <v>Aisha Mohammed</v>
      </c>
      <c r="H394" s="1"/>
      <c r="I394" s="1"/>
      <c r="J394" s="1"/>
      <c r="K394" s="1"/>
      <c r="L394" s="1" t="s">
        <v>37</v>
      </c>
      <c r="M394" s="1" t="s">
        <v>19</v>
      </c>
      <c r="N394" s="1">
        <v>181.87965019168459</v>
      </c>
      <c r="O394" s="4">
        <v>273689290</v>
      </c>
      <c r="P394" s="16">
        <v>43725</v>
      </c>
      <c r="Q394" s="1">
        <f>YEAR(Tbl_Transaktion[[#This Row],[Bokföringsdatum]])</f>
        <v>2019</v>
      </c>
      <c r="R394" s="28">
        <f>MONTH(Tbl_Transaktion[[#This Row],[Bokföringsdatum]])</f>
        <v>9</v>
      </c>
      <c r="S394" s="28">
        <f>DAY(Tbl_Transaktion[[#This Row],[Bokföringsdatum]])</f>
        <v>17</v>
      </c>
    </row>
    <row r="395" spans="1:19" x14ac:dyDescent="0.3">
      <c r="A395" s="15" t="s">
        <v>24</v>
      </c>
      <c r="B395" s="1">
        <v>38357367.433202304</v>
      </c>
      <c r="C395" s="1" t="s">
        <v>52</v>
      </c>
      <c r="D395" s="1">
        <v>7777</v>
      </c>
      <c r="E395" s="1" t="s">
        <v>46</v>
      </c>
      <c r="F395" s="1" t="str">
        <f>VLOOKUP(Tbl_Transaktion[[#This Row],[Ansvar]],Tbl_Ansvar[],2,FALSE)</f>
        <v>Chefens</v>
      </c>
      <c r="G395" s="1" t="str">
        <f>VLOOKUP(Tbl_Transaktion[[#This Row],[Ansvar]],Tbl_Ansvar[],3,FALSE)</f>
        <v>Aisha Mohammed</v>
      </c>
      <c r="H395" s="1"/>
      <c r="I395" s="1"/>
      <c r="J395" s="1"/>
      <c r="K395" s="1"/>
      <c r="L395" s="1" t="s">
        <v>37</v>
      </c>
      <c r="M395" s="1" t="s">
        <v>19</v>
      </c>
      <c r="N395" s="1">
        <v>183.29311843772925</v>
      </c>
      <c r="O395" s="4">
        <v>276720341</v>
      </c>
      <c r="P395" s="16">
        <v>43726</v>
      </c>
      <c r="Q395" s="1">
        <f>YEAR(Tbl_Transaktion[[#This Row],[Bokföringsdatum]])</f>
        <v>2019</v>
      </c>
      <c r="R395" s="28">
        <f>MONTH(Tbl_Transaktion[[#This Row],[Bokföringsdatum]])</f>
        <v>9</v>
      </c>
      <c r="S395" s="28">
        <f>DAY(Tbl_Transaktion[[#This Row],[Bokföringsdatum]])</f>
        <v>18</v>
      </c>
    </row>
    <row r="396" spans="1:19" x14ac:dyDescent="0.3">
      <c r="A396" s="15" t="s">
        <v>24</v>
      </c>
      <c r="B396" s="1">
        <v>792870479.23516619</v>
      </c>
      <c r="C396" s="1" t="s">
        <v>52</v>
      </c>
      <c r="D396" s="1">
        <v>7777</v>
      </c>
      <c r="E396" s="1" t="s">
        <v>46</v>
      </c>
      <c r="F396" s="1" t="str">
        <f>VLOOKUP(Tbl_Transaktion[[#This Row],[Ansvar]],Tbl_Ansvar[],2,FALSE)</f>
        <v>Chefens</v>
      </c>
      <c r="G396" s="1" t="str">
        <f>VLOOKUP(Tbl_Transaktion[[#This Row],[Ansvar]],Tbl_Ansvar[],3,FALSE)</f>
        <v>Aisha Mohammed</v>
      </c>
      <c r="H396" s="1"/>
      <c r="I396" s="1"/>
      <c r="J396" s="1"/>
      <c r="K396" s="1"/>
      <c r="L396" s="1" t="s">
        <v>37</v>
      </c>
      <c r="M396" s="1" t="s">
        <v>28</v>
      </c>
      <c r="N396" s="1">
        <v>182.5254102503352</v>
      </c>
      <c r="O396" s="4">
        <v>287437781</v>
      </c>
      <c r="P396" s="16">
        <v>43727</v>
      </c>
      <c r="Q396" s="1">
        <f>YEAR(Tbl_Transaktion[[#This Row],[Bokföringsdatum]])</f>
        <v>2019</v>
      </c>
      <c r="R396" s="28">
        <f>MONTH(Tbl_Transaktion[[#This Row],[Bokföringsdatum]])</f>
        <v>9</v>
      </c>
      <c r="S396" s="28">
        <f>DAY(Tbl_Transaktion[[#This Row],[Bokföringsdatum]])</f>
        <v>19</v>
      </c>
    </row>
    <row r="397" spans="1:19" x14ac:dyDescent="0.3">
      <c r="A397" s="15" t="s">
        <v>24</v>
      </c>
      <c r="B397" s="1">
        <v>1203393885.2936354</v>
      </c>
      <c r="C397" s="1" t="s">
        <v>52</v>
      </c>
      <c r="D397" s="1">
        <v>7777</v>
      </c>
      <c r="E397" s="1" t="s">
        <v>20</v>
      </c>
      <c r="F397" s="1" t="str">
        <f>VLOOKUP(Tbl_Transaktion[[#This Row],[Ansvar]],Tbl_Ansvar[],2,FALSE)</f>
        <v>Avdelningen Fröet</v>
      </c>
      <c r="G397" s="1" t="str">
        <f>VLOOKUP(Tbl_Transaktion[[#This Row],[Ansvar]],Tbl_Ansvar[],3,FALSE)</f>
        <v>Maria Andersson</v>
      </c>
      <c r="H397" s="1"/>
      <c r="I397" s="1"/>
      <c r="J397" s="1"/>
      <c r="K397" s="1"/>
      <c r="L397" s="1" t="s">
        <v>37</v>
      </c>
      <c r="M397" s="1" t="s">
        <v>28</v>
      </c>
      <c r="N397" s="1">
        <v>182.95393252947949</v>
      </c>
      <c r="O397" s="4">
        <v>288449612</v>
      </c>
      <c r="P397" s="16">
        <v>43728</v>
      </c>
      <c r="Q397" s="1">
        <f>YEAR(Tbl_Transaktion[[#This Row],[Bokföringsdatum]])</f>
        <v>2019</v>
      </c>
      <c r="R397" s="28">
        <f>MONTH(Tbl_Transaktion[[#This Row],[Bokföringsdatum]])</f>
        <v>9</v>
      </c>
      <c r="S397" s="28">
        <f>DAY(Tbl_Transaktion[[#This Row],[Bokföringsdatum]])</f>
        <v>20</v>
      </c>
    </row>
    <row r="398" spans="1:19" x14ac:dyDescent="0.3">
      <c r="A398" s="15" t="s">
        <v>24</v>
      </c>
      <c r="B398" s="1">
        <v>126158024.46368521</v>
      </c>
      <c r="C398" s="1" t="s">
        <v>52</v>
      </c>
      <c r="D398" s="1">
        <v>7777</v>
      </c>
      <c r="E398" s="1" t="s">
        <v>46</v>
      </c>
      <c r="F398" s="1" t="str">
        <f>VLOOKUP(Tbl_Transaktion[[#This Row],[Ansvar]],Tbl_Ansvar[],2,FALSE)</f>
        <v>Chefens</v>
      </c>
      <c r="G398" s="1" t="str">
        <f>VLOOKUP(Tbl_Transaktion[[#This Row],[Ansvar]],Tbl_Ansvar[],3,FALSE)</f>
        <v>Aisha Mohammed</v>
      </c>
      <c r="H398" s="1"/>
      <c r="I398" s="1"/>
      <c r="J398" s="1"/>
      <c r="K398" s="1"/>
      <c r="L398" s="1" t="s">
        <v>37</v>
      </c>
      <c r="M398" s="1" t="s">
        <v>19</v>
      </c>
      <c r="N398" s="1">
        <v>186.25963860980255</v>
      </c>
      <c r="O398" s="4">
        <v>294241145</v>
      </c>
      <c r="P398" s="16">
        <v>43729</v>
      </c>
      <c r="Q398" s="1">
        <f>YEAR(Tbl_Transaktion[[#This Row],[Bokföringsdatum]])</f>
        <v>2019</v>
      </c>
      <c r="R398" s="28">
        <f>MONTH(Tbl_Transaktion[[#This Row],[Bokföringsdatum]])</f>
        <v>9</v>
      </c>
      <c r="S398" s="28">
        <f>DAY(Tbl_Transaktion[[#This Row],[Bokföringsdatum]])</f>
        <v>21</v>
      </c>
    </row>
    <row r="399" spans="1:19" x14ac:dyDescent="0.3">
      <c r="A399" s="15" t="s">
        <v>24</v>
      </c>
      <c r="B399" s="1">
        <v>133454244.52082254</v>
      </c>
      <c r="C399" s="1" t="s">
        <v>52</v>
      </c>
      <c r="D399" s="1">
        <v>7777</v>
      </c>
      <c r="E399" s="1" t="s">
        <v>46</v>
      </c>
      <c r="F399" s="1" t="str">
        <f>VLOOKUP(Tbl_Transaktion[[#This Row],[Ansvar]],Tbl_Ansvar[],2,FALSE)</f>
        <v>Chefens</v>
      </c>
      <c r="G399" s="1" t="str">
        <f>VLOOKUP(Tbl_Transaktion[[#This Row],[Ansvar]],Tbl_Ansvar[],3,FALSE)</f>
        <v>Aisha Mohammed</v>
      </c>
      <c r="H399" s="1"/>
      <c r="I399" s="1"/>
      <c r="J399" s="1"/>
      <c r="K399" s="1"/>
      <c r="L399" s="1" t="s">
        <v>37</v>
      </c>
      <c r="M399" s="1" t="s">
        <v>19</v>
      </c>
      <c r="N399" s="1">
        <v>185.09568996987889</v>
      </c>
      <c r="O399" s="4">
        <v>310364472</v>
      </c>
      <c r="P399" s="16">
        <v>43730</v>
      </c>
      <c r="Q399" s="1">
        <f>YEAR(Tbl_Transaktion[[#This Row],[Bokföringsdatum]])</f>
        <v>2019</v>
      </c>
      <c r="R399" s="28">
        <f>MONTH(Tbl_Transaktion[[#This Row],[Bokföringsdatum]])</f>
        <v>9</v>
      </c>
      <c r="S399" s="28">
        <f>DAY(Tbl_Transaktion[[#This Row],[Bokföringsdatum]])</f>
        <v>22</v>
      </c>
    </row>
    <row r="400" spans="1:19" x14ac:dyDescent="0.3">
      <c r="A400" s="15" t="s">
        <v>24</v>
      </c>
      <c r="B400" s="1">
        <v>920349775.03141654</v>
      </c>
      <c r="C400" s="1" t="s">
        <v>52</v>
      </c>
      <c r="D400" s="1">
        <v>7777</v>
      </c>
      <c r="E400" s="1" t="s">
        <v>20</v>
      </c>
      <c r="F400" s="1" t="str">
        <f>VLOOKUP(Tbl_Transaktion[[#This Row],[Ansvar]],Tbl_Ansvar[],2,FALSE)</f>
        <v>Avdelningen Fröet</v>
      </c>
      <c r="G400" s="1" t="str">
        <f>VLOOKUP(Tbl_Transaktion[[#This Row],[Ansvar]],Tbl_Ansvar[],3,FALSE)</f>
        <v>Maria Andersson</v>
      </c>
      <c r="H400" s="1"/>
      <c r="I400" s="1"/>
      <c r="J400" s="1"/>
      <c r="K400" s="1"/>
      <c r="L400" s="1" t="s">
        <v>37</v>
      </c>
      <c r="M400" s="1" t="s">
        <v>28</v>
      </c>
      <c r="N400" s="1">
        <v>183.24912589705704</v>
      </c>
      <c r="O400" s="4">
        <v>322472166</v>
      </c>
      <c r="P400" s="16">
        <v>43731</v>
      </c>
      <c r="Q400" s="1">
        <f>YEAR(Tbl_Transaktion[[#This Row],[Bokföringsdatum]])</f>
        <v>2019</v>
      </c>
      <c r="R400" s="28">
        <f>MONTH(Tbl_Transaktion[[#This Row],[Bokföringsdatum]])</f>
        <v>9</v>
      </c>
      <c r="S400" s="28">
        <f>DAY(Tbl_Transaktion[[#This Row],[Bokföringsdatum]])</f>
        <v>23</v>
      </c>
    </row>
    <row r="401" spans="1:19" x14ac:dyDescent="0.3">
      <c r="A401" s="15" t="s">
        <v>24</v>
      </c>
      <c r="B401" s="1">
        <v>270592583.79959673</v>
      </c>
      <c r="C401" s="1" t="s">
        <v>52</v>
      </c>
      <c r="D401" s="1">
        <v>7777</v>
      </c>
      <c r="E401" s="1" t="s">
        <v>46</v>
      </c>
      <c r="F401" s="1" t="str">
        <f>VLOOKUP(Tbl_Transaktion[[#This Row],[Ansvar]],Tbl_Ansvar[],2,FALSE)</f>
        <v>Chefens</v>
      </c>
      <c r="G401" s="1" t="str">
        <f>VLOOKUP(Tbl_Transaktion[[#This Row],[Ansvar]],Tbl_Ansvar[],3,FALSE)</f>
        <v>Aisha Mohammed</v>
      </c>
      <c r="H401" s="1"/>
      <c r="I401" s="1"/>
      <c r="J401" s="1"/>
      <c r="K401" s="1"/>
      <c r="L401" s="1" t="s">
        <v>37</v>
      </c>
      <c r="M401" s="1" t="s">
        <v>19</v>
      </c>
      <c r="N401" s="1">
        <v>183.09708275395386</v>
      </c>
      <c r="O401" s="4">
        <v>324313770</v>
      </c>
      <c r="P401" s="16">
        <v>43732</v>
      </c>
      <c r="Q401" s="1">
        <f>YEAR(Tbl_Transaktion[[#This Row],[Bokföringsdatum]])</f>
        <v>2019</v>
      </c>
      <c r="R401" s="28">
        <f>MONTH(Tbl_Transaktion[[#This Row],[Bokföringsdatum]])</f>
        <v>9</v>
      </c>
      <c r="S401" s="28">
        <f>DAY(Tbl_Transaktion[[#This Row],[Bokföringsdatum]])</f>
        <v>24</v>
      </c>
    </row>
    <row r="402" spans="1:19" x14ac:dyDescent="0.3">
      <c r="A402" s="15" t="s">
        <v>24</v>
      </c>
      <c r="B402" s="1">
        <v>1274859253.2008045</v>
      </c>
      <c r="C402" s="1" t="s">
        <v>52</v>
      </c>
      <c r="D402" s="1">
        <v>7777</v>
      </c>
      <c r="E402" s="1" t="s">
        <v>20</v>
      </c>
      <c r="F402" s="1" t="str">
        <f>VLOOKUP(Tbl_Transaktion[[#This Row],[Ansvar]],Tbl_Ansvar[],2,FALSE)</f>
        <v>Avdelningen Fröet</v>
      </c>
      <c r="G402" s="1" t="str">
        <f>VLOOKUP(Tbl_Transaktion[[#This Row],[Ansvar]],Tbl_Ansvar[],3,FALSE)</f>
        <v>Maria Andersson</v>
      </c>
      <c r="H402" s="1"/>
      <c r="I402" s="1"/>
      <c r="J402" s="1"/>
      <c r="K402" s="1"/>
      <c r="L402" s="1" t="s">
        <v>37</v>
      </c>
      <c r="M402" s="1" t="s">
        <v>28</v>
      </c>
      <c r="N402" s="1">
        <v>185.54077317622063</v>
      </c>
      <c r="O402" s="4">
        <v>344598164</v>
      </c>
      <c r="P402" s="16">
        <v>43733</v>
      </c>
      <c r="Q402" s="1">
        <f>YEAR(Tbl_Transaktion[[#This Row],[Bokföringsdatum]])</f>
        <v>2019</v>
      </c>
      <c r="R402" s="28">
        <f>MONTH(Tbl_Transaktion[[#This Row],[Bokföringsdatum]])</f>
        <v>9</v>
      </c>
      <c r="S402" s="28">
        <f>DAY(Tbl_Transaktion[[#This Row],[Bokföringsdatum]])</f>
        <v>25</v>
      </c>
    </row>
    <row r="403" spans="1:19" x14ac:dyDescent="0.3">
      <c r="A403" s="15" t="s">
        <v>24</v>
      </c>
      <c r="B403" s="1">
        <v>202288856.43685189</v>
      </c>
      <c r="C403" s="1" t="s">
        <v>52</v>
      </c>
      <c r="D403" s="1">
        <v>8999</v>
      </c>
      <c r="E403" s="1" t="s">
        <v>46</v>
      </c>
      <c r="F403" s="1" t="str">
        <f>VLOOKUP(Tbl_Transaktion[[#This Row],[Ansvar]],Tbl_Ansvar[],2,FALSE)</f>
        <v>Chefens</v>
      </c>
      <c r="G403" s="1" t="str">
        <f>VLOOKUP(Tbl_Transaktion[[#This Row],[Ansvar]],Tbl_Ansvar[],3,FALSE)</f>
        <v>Aisha Mohammed</v>
      </c>
      <c r="H403" s="1"/>
      <c r="I403" s="1"/>
      <c r="J403" s="1"/>
      <c r="K403" s="1"/>
      <c r="L403" s="1" t="s">
        <v>37</v>
      </c>
      <c r="M403" s="1" t="s">
        <v>19</v>
      </c>
      <c r="N403" s="1">
        <v>182.52450162041967</v>
      </c>
      <c r="O403" s="4">
        <v>346828485</v>
      </c>
      <c r="P403" s="16">
        <v>43734</v>
      </c>
      <c r="Q403" s="1">
        <f>YEAR(Tbl_Transaktion[[#This Row],[Bokföringsdatum]])</f>
        <v>2019</v>
      </c>
      <c r="R403" s="28">
        <f>MONTH(Tbl_Transaktion[[#This Row],[Bokföringsdatum]])</f>
        <v>9</v>
      </c>
      <c r="S403" s="28">
        <f>DAY(Tbl_Transaktion[[#This Row],[Bokföringsdatum]])</f>
        <v>26</v>
      </c>
    </row>
    <row r="404" spans="1:19" x14ac:dyDescent="0.3">
      <c r="A404" s="15" t="s">
        <v>24</v>
      </c>
      <c r="B404" s="1">
        <v>1145784016.0454144</v>
      </c>
      <c r="C404" s="1" t="s">
        <v>45</v>
      </c>
      <c r="D404" s="1">
        <v>5610</v>
      </c>
      <c r="E404" s="1" t="s">
        <v>20</v>
      </c>
      <c r="F404" s="1" t="str">
        <f>VLOOKUP(Tbl_Transaktion[[#This Row],[Ansvar]],Tbl_Ansvar[],2,FALSE)</f>
        <v>Avdelningen Fröet</v>
      </c>
      <c r="G404" s="1" t="str">
        <f>VLOOKUP(Tbl_Transaktion[[#This Row],[Ansvar]],Tbl_Ansvar[],3,FALSE)</f>
        <v>Maria Andersson</v>
      </c>
      <c r="H404" s="1"/>
      <c r="I404" s="1"/>
      <c r="J404" s="1" t="s">
        <v>53</v>
      </c>
      <c r="K404" s="1"/>
      <c r="L404" s="1" t="s">
        <v>37</v>
      </c>
      <c r="M404" s="1" t="s">
        <v>28</v>
      </c>
      <c r="N404" s="1">
        <v>518.53604103662678</v>
      </c>
      <c r="O404" s="4">
        <v>1094009352</v>
      </c>
      <c r="P404" s="16">
        <v>43735</v>
      </c>
      <c r="Q404" s="1">
        <f>YEAR(Tbl_Transaktion[[#This Row],[Bokföringsdatum]])</f>
        <v>2019</v>
      </c>
      <c r="R404" s="28">
        <f>MONTH(Tbl_Transaktion[[#This Row],[Bokföringsdatum]])</f>
        <v>9</v>
      </c>
      <c r="S404" s="28">
        <f>DAY(Tbl_Transaktion[[#This Row],[Bokföringsdatum]])</f>
        <v>27</v>
      </c>
    </row>
    <row r="405" spans="1:19" x14ac:dyDescent="0.3">
      <c r="A405" s="15" t="s">
        <v>24</v>
      </c>
      <c r="B405" s="1">
        <v>479305793.410891</v>
      </c>
      <c r="C405" s="1" t="s">
        <v>45</v>
      </c>
      <c r="D405" s="1">
        <v>5610</v>
      </c>
      <c r="E405" s="1" t="s">
        <v>39</v>
      </c>
      <c r="F405" s="1" t="str">
        <f>VLOOKUP(Tbl_Transaktion[[#This Row],[Ansvar]],Tbl_Ansvar[],2,FALSE)</f>
        <v>Avdelningen Solstrålen</v>
      </c>
      <c r="G405" s="1" t="str">
        <f>VLOOKUP(Tbl_Transaktion[[#This Row],[Ansvar]],Tbl_Ansvar[],3,FALSE)</f>
        <v>Maria Andersson</v>
      </c>
      <c r="H405" s="1"/>
      <c r="I405" s="1"/>
      <c r="J405" s="1" t="s">
        <v>53</v>
      </c>
      <c r="K405" s="1"/>
      <c r="L405" s="1" t="s">
        <v>37</v>
      </c>
      <c r="M405" s="1" t="s">
        <v>19</v>
      </c>
      <c r="N405" s="1">
        <v>267.36518880285774</v>
      </c>
      <c r="O405" s="4">
        <v>5100331160</v>
      </c>
      <c r="P405" s="16">
        <v>43736</v>
      </c>
      <c r="Q405" s="1">
        <f>YEAR(Tbl_Transaktion[[#This Row],[Bokföringsdatum]])</f>
        <v>2019</v>
      </c>
      <c r="R405" s="28">
        <f>MONTH(Tbl_Transaktion[[#This Row],[Bokföringsdatum]])</f>
        <v>9</v>
      </c>
      <c r="S405" s="28">
        <f>DAY(Tbl_Transaktion[[#This Row],[Bokföringsdatum]])</f>
        <v>28</v>
      </c>
    </row>
    <row r="406" spans="1:19" x14ac:dyDescent="0.3">
      <c r="A406" s="15" t="s">
        <v>14</v>
      </c>
      <c r="B406" s="1">
        <v>3691788.3626332721</v>
      </c>
      <c r="C406" s="1" t="s">
        <v>54</v>
      </c>
      <c r="D406" s="1">
        <v>8890</v>
      </c>
      <c r="E406" s="1" t="s">
        <v>20</v>
      </c>
      <c r="F406" s="1" t="str">
        <f>VLOOKUP(Tbl_Transaktion[[#This Row],[Ansvar]],Tbl_Ansvar[],2,FALSE)</f>
        <v>Avdelningen Fröet</v>
      </c>
      <c r="G406" s="1" t="str">
        <f>VLOOKUP(Tbl_Transaktion[[#This Row],[Ansvar]],Tbl_Ansvar[],3,FALSE)</f>
        <v>Maria Andersson</v>
      </c>
      <c r="H406" s="1"/>
      <c r="I406" s="1"/>
      <c r="J406" s="1"/>
      <c r="K406" s="1"/>
      <c r="L406" s="1" t="s">
        <v>37</v>
      </c>
      <c r="M406" s="1" t="s">
        <v>19</v>
      </c>
      <c r="N406" s="1">
        <v>6231.4274520542722</v>
      </c>
      <c r="O406" s="4"/>
      <c r="P406" s="16">
        <v>43737</v>
      </c>
      <c r="Q406" s="1">
        <f>YEAR(Tbl_Transaktion[[#This Row],[Bokföringsdatum]])</f>
        <v>2019</v>
      </c>
      <c r="R406" s="28">
        <f>MONTH(Tbl_Transaktion[[#This Row],[Bokföringsdatum]])</f>
        <v>9</v>
      </c>
      <c r="S406" s="28">
        <f>DAY(Tbl_Transaktion[[#This Row],[Bokföringsdatum]])</f>
        <v>29</v>
      </c>
    </row>
    <row r="407" spans="1:19" x14ac:dyDescent="0.3">
      <c r="A407" s="15" t="s">
        <v>14</v>
      </c>
      <c r="B407" s="1">
        <v>3691788.3626332721</v>
      </c>
      <c r="C407" s="1" t="s">
        <v>54</v>
      </c>
      <c r="D407" s="1">
        <v>8890</v>
      </c>
      <c r="E407" s="1" t="s">
        <v>20</v>
      </c>
      <c r="F407" s="1" t="str">
        <f>VLOOKUP(Tbl_Transaktion[[#This Row],[Ansvar]],Tbl_Ansvar[],2,FALSE)</f>
        <v>Avdelningen Fröet</v>
      </c>
      <c r="G407" s="1" t="str">
        <f>VLOOKUP(Tbl_Transaktion[[#This Row],[Ansvar]],Tbl_Ansvar[],3,FALSE)</f>
        <v>Maria Andersson</v>
      </c>
      <c r="H407" s="1"/>
      <c r="I407" s="1"/>
      <c r="J407" s="1"/>
      <c r="K407" s="1"/>
      <c r="L407" s="1" t="s">
        <v>37</v>
      </c>
      <c r="M407" s="1" t="s">
        <v>19</v>
      </c>
      <c r="N407" s="1">
        <v>535.43532002779284</v>
      </c>
      <c r="O407" s="4"/>
      <c r="P407" s="16">
        <v>43738</v>
      </c>
      <c r="Q407" s="1">
        <f>YEAR(Tbl_Transaktion[[#This Row],[Bokföringsdatum]])</f>
        <v>2019</v>
      </c>
      <c r="R407" s="28">
        <f>MONTH(Tbl_Transaktion[[#This Row],[Bokföringsdatum]])</f>
        <v>9</v>
      </c>
      <c r="S407" s="28">
        <f>DAY(Tbl_Transaktion[[#This Row],[Bokföringsdatum]])</f>
        <v>30</v>
      </c>
    </row>
    <row r="408" spans="1:19" x14ac:dyDescent="0.3">
      <c r="A408" s="15" t="s">
        <v>14</v>
      </c>
      <c r="B408" s="1">
        <v>3691788.3626332721</v>
      </c>
      <c r="C408" s="1" t="s">
        <v>54</v>
      </c>
      <c r="D408" s="1">
        <v>8890</v>
      </c>
      <c r="E408" s="1" t="s">
        <v>55</v>
      </c>
      <c r="F408" s="1" t="str">
        <f>VLOOKUP(Tbl_Transaktion[[#This Row],[Ansvar]],Tbl_Ansvar[],2,FALSE)</f>
        <v>Ekonomi</v>
      </c>
      <c r="G408" s="1" t="str">
        <f>VLOOKUP(Tbl_Transaktion[[#This Row],[Ansvar]],Tbl_Ansvar[],3,FALSE)</f>
        <v>Aisha Mohammed</v>
      </c>
      <c r="H408" s="1"/>
      <c r="I408" s="1"/>
      <c r="J408" s="1"/>
      <c r="K408" s="1"/>
      <c r="L408" s="1" t="s">
        <v>37</v>
      </c>
      <c r="M408" s="1" t="s">
        <v>19</v>
      </c>
      <c r="N408" s="1">
        <v>624.32996440952456</v>
      </c>
      <c r="O408" s="4"/>
      <c r="P408" s="16">
        <v>43739</v>
      </c>
      <c r="Q408" s="1">
        <f>YEAR(Tbl_Transaktion[[#This Row],[Bokföringsdatum]])</f>
        <v>2019</v>
      </c>
      <c r="R408" s="28">
        <f>MONTH(Tbl_Transaktion[[#This Row],[Bokföringsdatum]])</f>
        <v>10</v>
      </c>
      <c r="S408" s="28">
        <f>DAY(Tbl_Transaktion[[#This Row],[Bokföringsdatum]])</f>
        <v>1</v>
      </c>
    </row>
    <row r="409" spans="1:19" x14ac:dyDescent="0.3">
      <c r="A409" s="15" t="s">
        <v>14</v>
      </c>
      <c r="B409" s="1">
        <v>3691788.3626332721</v>
      </c>
      <c r="C409" s="1" t="s">
        <v>54</v>
      </c>
      <c r="D409" s="1">
        <v>8890</v>
      </c>
      <c r="E409" s="1" t="s">
        <v>55</v>
      </c>
      <c r="F409" s="1" t="str">
        <f>VLOOKUP(Tbl_Transaktion[[#This Row],[Ansvar]],Tbl_Ansvar[],2,FALSE)</f>
        <v>Ekonomi</v>
      </c>
      <c r="G409" s="1" t="str">
        <f>VLOOKUP(Tbl_Transaktion[[#This Row],[Ansvar]],Tbl_Ansvar[],3,FALSE)</f>
        <v>Aisha Mohammed</v>
      </c>
      <c r="H409" s="1"/>
      <c r="I409" s="1"/>
      <c r="J409" s="1"/>
      <c r="K409" s="1"/>
      <c r="L409" s="1" t="s">
        <v>37</v>
      </c>
      <c r="M409" s="1" t="s">
        <v>19</v>
      </c>
      <c r="N409" s="1">
        <v>13173.213934971072</v>
      </c>
      <c r="O409" s="4"/>
      <c r="P409" s="16">
        <v>43740</v>
      </c>
      <c r="Q409" s="1">
        <f>YEAR(Tbl_Transaktion[[#This Row],[Bokföringsdatum]])</f>
        <v>2019</v>
      </c>
      <c r="R409" s="28">
        <f>MONTH(Tbl_Transaktion[[#This Row],[Bokföringsdatum]])</f>
        <v>10</v>
      </c>
      <c r="S409" s="28">
        <f>DAY(Tbl_Transaktion[[#This Row],[Bokföringsdatum]])</f>
        <v>2</v>
      </c>
    </row>
    <row r="410" spans="1:19" x14ac:dyDescent="0.3">
      <c r="A410" s="15" t="s">
        <v>24</v>
      </c>
      <c r="B410" s="1">
        <v>1136471806.1949997</v>
      </c>
      <c r="C410" s="1" t="s">
        <v>52</v>
      </c>
      <c r="D410" s="1">
        <v>7779</v>
      </c>
      <c r="E410" s="1" t="s">
        <v>55</v>
      </c>
      <c r="F410" s="1" t="str">
        <f>VLOOKUP(Tbl_Transaktion[[#This Row],[Ansvar]],Tbl_Ansvar[],2,FALSE)</f>
        <v>Ekonomi</v>
      </c>
      <c r="G410" s="1" t="str">
        <f>VLOOKUP(Tbl_Transaktion[[#This Row],[Ansvar]],Tbl_Ansvar[],3,FALSE)</f>
        <v>Aisha Mohammed</v>
      </c>
      <c r="H410" s="1"/>
      <c r="I410" s="1"/>
      <c r="J410" s="1"/>
      <c r="K410" s="1"/>
      <c r="L410" s="1" t="s">
        <v>37</v>
      </c>
      <c r="M410" s="1" t="s">
        <v>28</v>
      </c>
      <c r="N410" s="1">
        <v>610.89107411439386</v>
      </c>
      <c r="O410" s="4">
        <v>1907612</v>
      </c>
      <c r="P410" s="16">
        <v>43741</v>
      </c>
      <c r="Q410" s="1">
        <f>YEAR(Tbl_Transaktion[[#This Row],[Bokföringsdatum]])</f>
        <v>2019</v>
      </c>
      <c r="R410" s="28">
        <f>MONTH(Tbl_Transaktion[[#This Row],[Bokföringsdatum]])</f>
        <v>10</v>
      </c>
      <c r="S410" s="28">
        <f>DAY(Tbl_Transaktion[[#This Row],[Bokföringsdatum]])</f>
        <v>3</v>
      </c>
    </row>
    <row r="411" spans="1:19" x14ac:dyDescent="0.3">
      <c r="A411" s="15" t="s">
        <v>56</v>
      </c>
      <c r="B411" s="1">
        <v>4710200.6610626373</v>
      </c>
      <c r="C411" s="1" t="s">
        <v>57</v>
      </c>
      <c r="D411" s="1">
        <v>7777</v>
      </c>
      <c r="E411" s="1" t="s">
        <v>16</v>
      </c>
      <c r="F411" s="1" t="str">
        <f>VLOOKUP(Tbl_Transaktion[[#This Row],[Ansvar]],Tbl_Ansvar[],2,FALSE)</f>
        <v>Avdelningen Blomman</v>
      </c>
      <c r="G411" s="1" t="str">
        <f>VLOOKUP(Tbl_Transaktion[[#This Row],[Ansvar]],Tbl_Ansvar[],3,FALSE)</f>
        <v>Maria Andersson</v>
      </c>
      <c r="H411" s="1"/>
      <c r="I411" s="1"/>
      <c r="J411" s="1"/>
      <c r="K411" s="1"/>
      <c r="L411" s="1" t="s">
        <v>37</v>
      </c>
      <c r="M411" s="1" t="s">
        <v>19</v>
      </c>
      <c r="N411" s="1">
        <v>86.489801627503184</v>
      </c>
      <c r="O411" s="4"/>
      <c r="P411" s="16">
        <v>43742</v>
      </c>
      <c r="Q411" s="1">
        <f>YEAR(Tbl_Transaktion[[#This Row],[Bokföringsdatum]])</f>
        <v>2019</v>
      </c>
      <c r="R411" s="28">
        <f>MONTH(Tbl_Transaktion[[#This Row],[Bokföringsdatum]])</f>
        <v>10</v>
      </c>
      <c r="S411" s="28">
        <f>DAY(Tbl_Transaktion[[#This Row],[Bokföringsdatum]])</f>
        <v>4</v>
      </c>
    </row>
    <row r="412" spans="1:19" x14ac:dyDescent="0.3">
      <c r="A412" s="15" t="s">
        <v>56</v>
      </c>
      <c r="B412" s="1">
        <v>4710200.6610626373</v>
      </c>
      <c r="C412" s="1" t="s">
        <v>57</v>
      </c>
      <c r="D412" s="1">
        <v>6666</v>
      </c>
      <c r="E412" s="1" t="s">
        <v>16</v>
      </c>
      <c r="F412" s="1" t="str">
        <f>VLOOKUP(Tbl_Transaktion[[#This Row],[Ansvar]],Tbl_Ansvar[],2,FALSE)</f>
        <v>Avdelningen Blomman</v>
      </c>
      <c r="G412" s="1" t="str">
        <f>VLOOKUP(Tbl_Transaktion[[#This Row],[Ansvar]],Tbl_Ansvar[],3,FALSE)</f>
        <v>Maria Andersson</v>
      </c>
      <c r="H412" s="1"/>
      <c r="I412" s="1"/>
      <c r="J412" s="1"/>
      <c r="K412" s="1"/>
      <c r="L412" s="1" t="s">
        <v>37</v>
      </c>
      <c r="M412" s="1" t="s">
        <v>19</v>
      </c>
      <c r="N412" s="1">
        <v>394.73266383017182</v>
      </c>
      <c r="O412" s="4"/>
      <c r="P412" s="16">
        <v>43743</v>
      </c>
      <c r="Q412" s="1">
        <f>YEAR(Tbl_Transaktion[[#This Row],[Bokföringsdatum]])</f>
        <v>2019</v>
      </c>
      <c r="R412" s="28">
        <f>MONTH(Tbl_Transaktion[[#This Row],[Bokföringsdatum]])</f>
        <v>10</v>
      </c>
      <c r="S412" s="28">
        <f>DAY(Tbl_Transaktion[[#This Row],[Bokföringsdatum]])</f>
        <v>5</v>
      </c>
    </row>
    <row r="413" spans="1:19" x14ac:dyDescent="0.3">
      <c r="A413" s="15" t="s">
        <v>24</v>
      </c>
      <c r="B413" s="1">
        <v>186891047.51463428</v>
      </c>
      <c r="C413" s="1" t="s">
        <v>45</v>
      </c>
      <c r="D413" s="1">
        <v>9890</v>
      </c>
      <c r="E413" s="1" t="s">
        <v>20</v>
      </c>
      <c r="F413" s="1" t="str">
        <f>VLOOKUP(Tbl_Transaktion[[#This Row],[Ansvar]],Tbl_Ansvar[],2,FALSE)</f>
        <v>Avdelningen Fröet</v>
      </c>
      <c r="G413" s="1" t="str">
        <f>VLOOKUP(Tbl_Transaktion[[#This Row],[Ansvar]],Tbl_Ansvar[],3,FALSE)</f>
        <v>Maria Andersson</v>
      </c>
      <c r="H413" s="1"/>
      <c r="I413" s="1"/>
      <c r="J413" s="1"/>
      <c r="K413" s="1"/>
      <c r="L413" s="1" t="s">
        <v>37</v>
      </c>
      <c r="M413" s="1" t="s">
        <v>19</v>
      </c>
      <c r="N413" s="1">
        <v>-135.16947769299847</v>
      </c>
      <c r="O413" s="4">
        <v>159464739</v>
      </c>
      <c r="P413" s="16">
        <v>43744</v>
      </c>
      <c r="Q413" s="1">
        <f>YEAR(Tbl_Transaktion[[#This Row],[Bokföringsdatum]])</f>
        <v>2019</v>
      </c>
      <c r="R413" s="28">
        <f>MONTH(Tbl_Transaktion[[#This Row],[Bokföringsdatum]])</f>
        <v>10</v>
      </c>
      <c r="S413" s="28">
        <f>DAY(Tbl_Transaktion[[#This Row],[Bokföringsdatum]])</f>
        <v>6</v>
      </c>
    </row>
    <row r="414" spans="1:19" x14ac:dyDescent="0.3">
      <c r="A414" s="15" t="s">
        <v>24</v>
      </c>
      <c r="B414" s="1">
        <v>1159844039.5142252</v>
      </c>
      <c r="C414" s="1" t="s">
        <v>45</v>
      </c>
      <c r="D414" s="1">
        <v>9890</v>
      </c>
      <c r="E414" s="1" t="s">
        <v>20</v>
      </c>
      <c r="F414" s="1" t="str">
        <f>VLOOKUP(Tbl_Transaktion[[#This Row],[Ansvar]],Tbl_Ansvar[],2,FALSE)</f>
        <v>Avdelningen Fröet</v>
      </c>
      <c r="G414" s="1" t="str">
        <f>VLOOKUP(Tbl_Transaktion[[#This Row],[Ansvar]],Tbl_Ansvar[],3,FALSE)</f>
        <v>Maria Andersson</v>
      </c>
      <c r="H414" s="1"/>
      <c r="I414" s="1"/>
      <c r="J414" s="1"/>
      <c r="K414" s="1"/>
      <c r="L414" s="1" t="s">
        <v>37</v>
      </c>
      <c r="M414" s="1" t="s">
        <v>28</v>
      </c>
      <c r="N414" s="1">
        <v>557.62567250514644</v>
      </c>
      <c r="O414" s="4">
        <v>232234362</v>
      </c>
      <c r="P414" s="16">
        <v>43745</v>
      </c>
      <c r="Q414" s="1">
        <f>YEAR(Tbl_Transaktion[[#This Row],[Bokföringsdatum]])</f>
        <v>2019</v>
      </c>
      <c r="R414" s="28">
        <f>MONTH(Tbl_Transaktion[[#This Row],[Bokföringsdatum]])</f>
        <v>10</v>
      </c>
      <c r="S414" s="28">
        <f>DAY(Tbl_Transaktion[[#This Row],[Bokföringsdatum]])</f>
        <v>7</v>
      </c>
    </row>
    <row r="415" spans="1:19" x14ac:dyDescent="0.3">
      <c r="A415" s="15" t="s">
        <v>24</v>
      </c>
      <c r="B415" s="1">
        <v>788334032.01127982</v>
      </c>
      <c r="C415" s="1" t="s">
        <v>45</v>
      </c>
      <c r="D415" s="1">
        <v>9890</v>
      </c>
      <c r="E415" s="1" t="s">
        <v>20</v>
      </c>
      <c r="F415" s="1" t="str">
        <f>VLOOKUP(Tbl_Transaktion[[#This Row],[Ansvar]],Tbl_Ansvar[],2,FALSE)</f>
        <v>Avdelningen Fröet</v>
      </c>
      <c r="G415" s="1" t="str">
        <f>VLOOKUP(Tbl_Transaktion[[#This Row],[Ansvar]],Tbl_Ansvar[],3,FALSE)</f>
        <v>Maria Andersson</v>
      </c>
      <c r="H415" s="1"/>
      <c r="I415" s="1"/>
      <c r="J415" s="1"/>
      <c r="K415" s="1"/>
      <c r="L415" s="1" t="s">
        <v>37</v>
      </c>
      <c r="M415" s="1" t="s">
        <v>28</v>
      </c>
      <c r="N415" s="1">
        <v>740.1839166063944</v>
      </c>
      <c r="O415" s="4">
        <v>304140126</v>
      </c>
      <c r="P415" s="16">
        <v>43746</v>
      </c>
      <c r="Q415" s="1">
        <f>YEAR(Tbl_Transaktion[[#This Row],[Bokföringsdatum]])</f>
        <v>2019</v>
      </c>
      <c r="R415" s="28">
        <f>MONTH(Tbl_Transaktion[[#This Row],[Bokföringsdatum]])</f>
        <v>10</v>
      </c>
      <c r="S415" s="28">
        <f>DAY(Tbl_Transaktion[[#This Row],[Bokföringsdatum]])</f>
        <v>8</v>
      </c>
    </row>
    <row r="416" spans="1:19" x14ac:dyDescent="0.3">
      <c r="A416" s="15" t="s">
        <v>24</v>
      </c>
      <c r="B416" s="1">
        <v>563543720.38754344</v>
      </c>
      <c r="C416" s="1" t="s">
        <v>45</v>
      </c>
      <c r="D416" s="1">
        <v>9890</v>
      </c>
      <c r="E416" s="1" t="s">
        <v>20</v>
      </c>
      <c r="F416" s="1" t="str">
        <f>VLOOKUP(Tbl_Transaktion[[#This Row],[Ansvar]],Tbl_Ansvar[],2,FALSE)</f>
        <v>Avdelningen Fröet</v>
      </c>
      <c r="G416" s="1" t="str">
        <f>VLOOKUP(Tbl_Transaktion[[#This Row],[Ansvar]],Tbl_Ansvar[],3,FALSE)</f>
        <v>Maria Andersson</v>
      </c>
      <c r="H416" s="1"/>
      <c r="I416" s="1"/>
      <c r="J416" s="1"/>
      <c r="K416" s="1"/>
      <c r="L416" s="1" t="s">
        <v>37</v>
      </c>
      <c r="M416" s="1" t="s">
        <v>19</v>
      </c>
      <c r="N416" s="1">
        <v>165.50849500853195</v>
      </c>
      <c r="O416" s="4">
        <v>312934234</v>
      </c>
      <c r="P416" s="16">
        <v>43747</v>
      </c>
      <c r="Q416" s="1">
        <f>YEAR(Tbl_Transaktion[[#This Row],[Bokföringsdatum]])</f>
        <v>2019</v>
      </c>
      <c r="R416" s="28">
        <f>MONTH(Tbl_Transaktion[[#This Row],[Bokföringsdatum]])</f>
        <v>10</v>
      </c>
      <c r="S416" s="28">
        <f>DAY(Tbl_Transaktion[[#This Row],[Bokföringsdatum]])</f>
        <v>9</v>
      </c>
    </row>
    <row r="417" spans="1:19" x14ac:dyDescent="0.3">
      <c r="A417" s="15" t="s">
        <v>24</v>
      </c>
      <c r="B417" s="1">
        <v>378346294.96443617</v>
      </c>
      <c r="C417" s="1" t="s">
        <v>45</v>
      </c>
      <c r="D417" s="1">
        <v>9890</v>
      </c>
      <c r="E417" s="1" t="s">
        <v>20</v>
      </c>
      <c r="F417" s="1" t="str">
        <f>VLOOKUP(Tbl_Transaktion[[#This Row],[Ansvar]],Tbl_Ansvar[],2,FALSE)</f>
        <v>Avdelningen Fröet</v>
      </c>
      <c r="G417" s="1" t="str">
        <f>VLOOKUP(Tbl_Transaktion[[#This Row],[Ansvar]],Tbl_Ansvar[],3,FALSE)</f>
        <v>Maria Andersson</v>
      </c>
      <c r="H417" s="1"/>
      <c r="I417" s="1"/>
      <c r="J417" s="1"/>
      <c r="K417" s="1"/>
      <c r="L417" s="1" t="s">
        <v>37</v>
      </c>
      <c r="M417" s="1" t="s">
        <v>19</v>
      </c>
      <c r="N417" s="1">
        <v>340.57469975635513</v>
      </c>
      <c r="O417" s="4">
        <v>313115058</v>
      </c>
      <c r="P417" s="16">
        <v>43748</v>
      </c>
      <c r="Q417" s="1">
        <f>YEAR(Tbl_Transaktion[[#This Row],[Bokföringsdatum]])</f>
        <v>2019</v>
      </c>
      <c r="R417" s="28">
        <f>MONTH(Tbl_Transaktion[[#This Row],[Bokföringsdatum]])</f>
        <v>10</v>
      </c>
      <c r="S417" s="28">
        <f>DAY(Tbl_Transaktion[[#This Row],[Bokföringsdatum]])</f>
        <v>10</v>
      </c>
    </row>
    <row r="418" spans="1:19" x14ac:dyDescent="0.3">
      <c r="A418" s="15" t="s">
        <v>24</v>
      </c>
      <c r="B418" s="1">
        <v>1102867642.7087171</v>
      </c>
      <c r="C418" s="1" t="s">
        <v>45</v>
      </c>
      <c r="D418" s="1">
        <v>9890</v>
      </c>
      <c r="E418" s="1" t="s">
        <v>20</v>
      </c>
      <c r="F418" s="1" t="str">
        <f>VLOOKUP(Tbl_Transaktion[[#This Row],[Ansvar]],Tbl_Ansvar[],2,FALSE)</f>
        <v>Avdelningen Fröet</v>
      </c>
      <c r="G418" s="1" t="str">
        <f>VLOOKUP(Tbl_Transaktion[[#This Row],[Ansvar]],Tbl_Ansvar[],3,FALSE)</f>
        <v>Maria Andersson</v>
      </c>
      <c r="H418" s="1"/>
      <c r="I418" s="1"/>
      <c r="J418" s="1"/>
      <c r="K418" s="1"/>
      <c r="L418" s="1" t="s">
        <v>37</v>
      </c>
      <c r="M418" s="1" t="s">
        <v>28</v>
      </c>
      <c r="N418" s="1">
        <v>700.49152765483029</v>
      </c>
      <c r="O418" s="4">
        <v>602393139</v>
      </c>
      <c r="P418" s="16">
        <v>43749</v>
      </c>
      <c r="Q418" s="1">
        <f>YEAR(Tbl_Transaktion[[#This Row],[Bokföringsdatum]])</f>
        <v>2019</v>
      </c>
      <c r="R418" s="28">
        <f>MONTH(Tbl_Transaktion[[#This Row],[Bokföringsdatum]])</f>
        <v>10</v>
      </c>
      <c r="S418" s="28">
        <f>DAY(Tbl_Transaktion[[#This Row],[Bokföringsdatum]])</f>
        <v>11</v>
      </c>
    </row>
    <row r="419" spans="1:19" x14ac:dyDescent="0.3">
      <c r="A419" s="15" t="s">
        <v>24</v>
      </c>
      <c r="B419" s="1">
        <v>864293460.50910294</v>
      </c>
      <c r="C419" s="1" t="s">
        <v>45</v>
      </c>
      <c r="D419" s="1">
        <v>9890</v>
      </c>
      <c r="E419" s="1" t="s">
        <v>16</v>
      </c>
      <c r="F419" s="1" t="str">
        <f>VLOOKUP(Tbl_Transaktion[[#This Row],[Ansvar]],Tbl_Ansvar[],2,FALSE)</f>
        <v>Avdelningen Blomman</v>
      </c>
      <c r="G419" s="1" t="str">
        <f>VLOOKUP(Tbl_Transaktion[[#This Row],[Ansvar]],Tbl_Ansvar[],3,FALSE)</f>
        <v>Maria Andersson</v>
      </c>
      <c r="H419" s="1"/>
      <c r="I419" s="1"/>
      <c r="J419" s="1"/>
      <c r="K419" s="1"/>
      <c r="L419" s="1" t="s">
        <v>37</v>
      </c>
      <c r="M419" s="1" t="s">
        <v>28</v>
      </c>
      <c r="N419" s="1">
        <v>855.9938942732407</v>
      </c>
      <c r="O419" s="4">
        <v>641295226</v>
      </c>
      <c r="P419" s="16">
        <v>43750</v>
      </c>
      <c r="Q419" s="1">
        <f>YEAR(Tbl_Transaktion[[#This Row],[Bokföringsdatum]])</f>
        <v>2019</v>
      </c>
      <c r="R419" s="28">
        <f>MONTH(Tbl_Transaktion[[#This Row],[Bokföringsdatum]])</f>
        <v>10</v>
      </c>
      <c r="S419" s="28">
        <f>DAY(Tbl_Transaktion[[#This Row],[Bokföringsdatum]])</f>
        <v>12</v>
      </c>
    </row>
    <row r="420" spans="1:19" x14ac:dyDescent="0.3">
      <c r="A420" s="15" t="s">
        <v>24</v>
      </c>
      <c r="B420" s="1">
        <v>1141610436.4456372</v>
      </c>
      <c r="C420" s="1" t="s">
        <v>45</v>
      </c>
      <c r="D420" s="1">
        <v>9890</v>
      </c>
      <c r="E420" s="1" t="s">
        <v>20</v>
      </c>
      <c r="F420" s="1" t="str">
        <f>VLOOKUP(Tbl_Transaktion[[#This Row],[Ansvar]],Tbl_Ansvar[],2,FALSE)</f>
        <v>Avdelningen Fröet</v>
      </c>
      <c r="G420" s="1" t="str">
        <f>VLOOKUP(Tbl_Transaktion[[#This Row],[Ansvar]],Tbl_Ansvar[],3,FALSE)</f>
        <v>Maria Andersson</v>
      </c>
      <c r="H420" s="1"/>
      <c r="I420" s="1"/>
      <c r="J420" s="1"/>
      <c r="K420" s="1"/>
      <c r="L420" s="1" t="s">
        <v>37</v>
      </c>
      <c r="M420" s="1" t="s">
        <v>28</v>
      </c>
      <c r="N420" s="1">
        <v>165.88487502772733</v>
      </c>
      <c r="O420" s="4">
        <v>703136791</v>
      </c>
      <c r="P420" s="16">
        <v>43751</v>
      </c>
      <c r="Q420" s="1">
        <f>YEAR(Tbl_Transaktion[[#This Row],[Bokföringsdatum]])</f>
        <v>2019</v>
      </c>
      <c r="R420" s="28">
        <f>MONTH(Tbl_Transaktion[[#This Row],[Bokföringsdatum]])</f>
        <v>10</v>
      </c>
      <c r="S420" s="28">
        <f>DAY(Tbl_Transaktion[[#This Row],[Bokföringsdatum]])</f>
        <v>13</v>
      </c>
    </row>
    <row r="421" spans="1:19" x14ac:dyDescent="0.3">
      <c r="A421" s="15" t="s">
        <v>24</v>
      </c>
      <c r="B421" s="1">
        <v>809512180.02310765</v>
      </c>
      <c r="C421" s="1" t="s">
        <v>45</v>
      </c>
      <c r="D421" s="1">
        <v>9890</v>
      </c>
      <c r="E421" s="1" t="s">
        <v>16</v>
      </c>
      <c r="F421" s="1" t="str">
        <f>VLOOKUP(Tbl_Transaktion[[#This Row],[Ansvar]],Tbl_Ansvar[],2,FALSE)</f>
        <v>Avdelningen Blomman</v>
      </c>
      <c r="G421" s="1" t="str">
        <f>VLOOKUP(Tbl_Transaktion[[#This Row],[Ansvar]],Tbl_Ansvar[],3,FALSE)</f>
        <v>Maria Andersson</v>
      </c>
      <c r="H421" s="1"/>
      <c r="I421" s="1"/>
      <c r="J421" s="1"/>
      <c r="K421" s="1"/>
      <c r="L421" s="1" t="s">
        <v>37</v>
      </c>
      <c r="M421" s="1" t="s">
        <v>28</v>
      </c>
      <c r="N421" s="1">
        <v>329.90201592487989</v>
      </c>
      <c r="O421" s="4">
        <v>831758793</v>
      </c>
      <c r="P421" s="16">
        <v>43752</v>
      </c>
      <c r="Q421" s="1">
        <f>YEAR(Tbl_Transaktion[[#This Row],[Bokföringsdatum]])</f>
        <v>2019</v>
      </c>
      <c r="R421" s="28">
        <f>MONTH(Tbl_Transaktion[[#This Row],[Bokföringsdatum]])</f>
        <v>10</v>
      </c>
      <c r="S421" s="28">
        <f>DAY(Tbl_Transaktion[[#This Row],[Bokföringsdatum]])</f>
        <v>14</v>
      </c>
    </row>
    <row r="422" spans="1:19" x14ac:dyDescent="0.3">
      <c r="A422" s="15" t="s">
        <v>24</v>
      </c>
      <c r="B422" s="1">
        <v>978988416.93544686</v>
      </c>
      <c r="C422" s="1" t="s">
        <v>45</v>
      </c>
      <c r="D422" s="1">
        <v>9890</v>
      </c>
      <c r="E422" s="1" t="s">
        <v>20</v>
      </c>
      <c r="F422" s="1" t="str">
        <f>VLOOKUP(Tbl_Transaktion[[#This Row],[Ansvar]],Tbl_Ansvar[],2,FALSE)</f>
        <v>Avdelningen Fröet</v>
      </c>
      <c r="G422" s="1" t="str">
        <f>VLOOKUP(Tbl_Transaktion[[#This Row],[Ansvar]],Tbl_Ansvar[],3,FALSE)</f>
        <v>Maria Andersson</v>
      </c>
      <c r="H422" s="1"/>
      <c r="I422" s="1"/>
      <c r="J422" s="1"/>
      <c r="K422" s="1"/>
      <c r="L422" s="1" t="s">
        <v>37</v>
      </c>
      <c r="M422" s="1" t="s">
        <v>28</v>
      </c>
      <c r="N422" s="1">
        <v>972.45111221005595</v>
      </c>
      <c r="O422" s="4">
        <v>841644550</v>
      </c>
      <c r="P422" s="16">
        <v>43753</v>
      </c>
      <c r="Q422" s="1">
        <f>YEAR(Tbl_Transaktion[[#This Row],[Bokföringsdatum]])</f>
        <v>2019</v>
      </c>
      <c r="R422" s="28">
        <f>MONTH(Tbl_Transaktion[[#This Row],[Bokföringsdatum]])</f>
        <v>10</v>
      </c>
      <c r="S422" s="28">
        <f>DAY(Tbl_Transaktion[[#This Row],[Bokföringsdatum]])</f>
        <v>15</v>
      </c>
    </row>
    <row r="423" spans="1:19" x14ac:dyDescent="0.3">
      <c r="A423" s="15" t="s">
        <v>24</v>
      </c>
      <c r="B423" s="1">
        <v>667290082.03892195</v>
      </c>
      <c r="C423" s="1" t="s">
        <v>45</v>
      </c>
      <c r="D423" s="1">
        <v>9890</v>
      </c>
      <c r="E423" s="1" t="s">
        <v>16</v>
      </c>
      <c r="F423" s="1" t="str">
        <f>VLOOKUP(Tbl_Transaktion[[#This Row],[Ansvar]],Tbl_Ansvar[],2,FALSE)</f>
        <v>Avdelningen Blomman</v>
      </c>
      <c r="G423" s="1" t="str">
        <f>VLOOKUP(Tbl_Transaktion[[#This Row],[Ansvar]],Tbl_Ansvar[],3,FALSE)</f>
        <v>Maria Andersson</v>
      </c>
      <c r="H423" s="1"/>
      <c r="I423" s="1"/>
      <c r="J423" s="1"/>
      <c r="K423" s="1"/>
      <c r="L423" s="1" t="s">
        <v>37</v>
      </c>
      <c r="M423" s="1" t="s">
        <v>19</v>
      </c>
      <c r="N423" s="1">
        <v>-335.88695792387722</v>
      </c>
      <c r="O423" s="4">
        <v>859549306</v>
      </c>
      <c r="P423" s="16">
        <v>43754</v>
      </c>
      <c r="Q423" s="1">
        <f>YEAR(Tbl_Transaktion[[#This Row],[Bokföringsdatum]])</f>
        <v>2019</v>
      </c>
      <c r="R423" s="28">
        <f>MONTH(Tbl_Transaktion[[#This Row],[Bokföringsdatum]])</f>
        <v>10</v>
      </c>
      <c r="S423" s="28">
        <f>DAY(Tbl_Transaktion[[#This Row],[Bokföringsdatum]])</f>
        <v>16</v>
      </c>
    </row>
    <row r="424" spans="1:19" x14ac:dyDescent="0.3">
      <c r="A424" s="15" t="s">
        <v>24</v>
      </c>
      <c r="B424" s="1">
        <v>976458440.86845505</v>
      </c>
      <c r="C424" s="1" t="s">
        <v>45</v>
      </c>
      <c r="D424" s="1">
        <v>9890</v>
      </c>
      <c r="E424" s="1" t="s">
        <v>20</v>
      </c>
      <c r="F424" s="1" t="str">
        <f>VLOOKUP(Tbl_Transaktion[[#This Row],[Ansvar]],Tbl_Ansvar[],2,FALSE)</f>
        <v>Avdelningen Fröet</v>
      </c>
      <c r="G424" s="1" t="str">
        <f>VLOOKUP(Tbl_Transaktion[[#This Row],[Ansvar]],Tbl_Ansvar[],3,FALSE)</f>
        <v>Maria Andersson</v>
      </c>
      <c r="H424" s="1"/>
      <c r="I424" s="1"/>
      <c r="J424" s="1"/>
      <c r="K424" s="1"/>
      <c r="L424" s="1" t="s">
        <v>37</v>
      </c>
      <c r="M424" s="1" t="s">
        <v>28</v>
      </c>
      <c r="N424" s="1">
        <v>680.07087955662928</v>
      </c>
      <c r="O424" s="4">
        <v>912064190</v>
      </c>
      <c r="P424" s="16">
        <v>43755</v>
      </c>
      <c r="Q424" s="1">
        <f>YEAR(Tbl_Transaktion[[#This Row],[Bokföringsdatum]])</f>
        <v>2019</v>
      </c>
      <c r="R424" s="28">
        <f>MONTH(Tbl_Transaktion[[#This Row],[Bokföringsdatum]])</f>
        <v>10</v>
      </c>
      <c r="S424" s="28">
        <f>DAY(Tbl_Transaktion[[#This Row],[Bokföringsdatum]])</f>
        <v>17</v>
      </c>
    </row>
    <row r="425" spans="1:19" x14ac:dyDescent="0.3">
      <c r="A425" s="15" t="s">
        <v>24</v>
      </c>
      <c r="B425" s="1">
        <v>344458717.78800935</v>
      </c>
      <c r="C425" s="1" t="s">
        <v>45</v>
      </c>
      <c r="D425" s="1">
        <v>9890</v>
      </c>
      <c r="E425" s="1" t="s">
        <v>20</v>
      </c>
      <c r="F425" s="1" t="str">
        <f>VLOOKUP(Tbl_Transaktion[[#This Row],[Ansvar]],Tbl_Ansvar[],2,FALSE)</f>
        <v>Avdelningen Fröet</v>
      </c>
      <c r="G425" s="1" t="str">
        <f>VLOOKUP(Tbl_Transaktion[[#This Row],[Ansvar]],Tbl_Ansvar[],3,FALSE)</f>
        <v>Maria Andersson</v>
      </c>
      <c r="H425" s="1"/>
      <c r="I425" s="1"/>
      <c r="J425" s="1"/>
      <c r="K425" s="1"/>
      <c r="L425" s="1" t="s">
        <v>37</v>
      </c>
      <c r="M425" s="1" t="s">
        <v>19</v>
      </c>
      <c r="N425" s="1">
        <v>154.16305615393017</v>
      </c>
      <c r="O425" s="4">
        <v>1000804471</v>
      </c>
      <c r="P425" s="16">
        <v>43756</v>
      </c>
      <c r="Q425" s="1">
        <f>YEAR(Tbl_Transaktion[[#This Row],[Bokföringsdatum]])</f>
        <v>2019</v>
      </c>
      <c r="R425" s="28">
        <f>MONTH(Tbl_Transaktion[[#This Row],[Bokföringsdatum]])</f>
        <v>10</v>
      </c>
      <c r="S425" s="28">
        <f>DAY(Tbl_Transaktion[[#This Row],[Bokföringsdatum]])</f>
        <v>18</v>
      </c>
    </row>
    <row r="426" spans="1:19" x14ac:dyDescent="0.3">
      <c r="A426" s="15" t="s">
        <v>24</v>
      </c>
      <c r="B426" s="1">
        <v>406135711.4399423</v>
      </c>
      <c r="C426" s="1" t="s">
        <v>45</v>
      </c>
      <c r="D426" s="1">
        <v>9890</v>
      </c>
      <c r="E426" s="1" t="s">
        <v>20</v>
      </c>
      <c r="F426" s="1" t="str">
        <f>VLOOKUP(Tbl_Transaktion[[#This Row],[Ansvar]],Tbl_Ansvar[],2,FALSE)</f>
        <v>Avdelningen Fröet</v>
      </c>
      <c r="G426" s="1" t="str">
        <f>VLOOKUP(Tbl_Transaktion[[#This Row],[Ansvar]],Tbl_Ansvar[],3,FALSE)</f>
        <v>Maria Andersson</v>
      </c>
      <c r="H426" s="1"/>
      <c r="I426" s="1"/>
      <c r="J426" s="1"/>
      <c r="K426" s="1"/>
      <c r="L426" s="1" t="s">
        <v>37</v>
      </c>
      <c r="M426" s="1" t="s">
        <v>19</v>
      </c>
      <c r="N426" s="1">
        <v>1506.3083292051094</v>
      </c>
      <c r="O426" s="4">
        <v>1061829457</v>
      </c>
      <c r="P426" s="16">
        <v>43757</v>
      </c>
      <c r="Q426" s="1">
        <f>YEAR(Tbl_Transaktion[[#This Row],[Bokföringsdatum]])</f>
        <v>2019</v>
      </c>
      <c r="R426" s="28">
        <f>MONTH(Tbl_Transaktion[[#This Row],[Bokföringsdatum]])</f>
        <v>10</v>
      </c>
      <c r="S426" s="28">
        <f>DAY(Tbl_Transaktion[[#This Row],[Bokföringsdatum]])</f>
        <v>19</v>
      </c>
    </row>
    <row r="427" spans="1:19" x14ac:dyDescent="0.3">
      <c r="A427" s="15" t="s">
        <v>24</v>
      </c>
      <c r="B427" s="1">
        <v>1061558665.4702702</v>
      </c>
      <c r="C427" s="1" t="s">
        <v>45</v>
      </c>
      <c r="D427" s="1">
        <v>9890</v>
      </c>
      <c r="E427" s="1" t="s">
        <v>20</v>
      </c>
      <c r="F427" s="1" t="str">
        <f>VLOOKUP(Tbl_Transaktion[[#This Row],[Ansvar]],Tbl_Ansvar[],2,FALSE)</f>
        <v>Avdelningen Fröet</v>
      </c>
      <c r="G427" s="1" t="str">
        <f>VLOOKUP(Tbl_Transaktion[[#This Row],[Ansvar]],Tbl_Ansvar[],3,FALSE)</f>
        <v>Maria Andersson</v>
      </c>
      <c r="H427" s="1"/>
      <c r="I427" s="1"/>
      <c r="J427" s="1"/>
      <c r="K427" s="1"/>
      <c r="L427" s="1" t="s">
        <v>37</v>
      </c>
      <c r="M427" s="1" t="s">
        <v>28</v>
      </c>
      <c r="N427" s="1">
        <v>626.06572311385639</v>
      </c>
      <c r="O427" s="4">
        <v>1170118026</v>
      </c>
      <c r="P427" s="16">
        <v>43758</v>
      </c>
      <c r="Q427" s="1">
        <f>YEAR(Tbl_Transaktion[[#This Row],[Bokföringsdatum]])</f>
        <v>2019</v>
      </c>
      <c r="R427" s="28">
        <f>MONTH(Tbl_Transaktion[[#This Row],[Bokföringsdatum]])</f>
        <v>10</v>
      </c>
      <c r="S427" s="28">
        <f>DAY(Tbl_Transaktion[[#This Row],[Bokföringsdatum]])</f>
        <v>20</v>
      </c>
    </row>
    <row r="428" spans="1:19" x14ac:dyDescent="0.3">
      <c r="A428" s="15" t="s">
        <v>24</v>
      </c>
      <c r="B428" s="1">
        <v>355093494.88586003</v>
      </c>
      <c r="C428" s="1" t="s">
        <v>45</v>
      </c>
      <c r="D428" s="1">
        <v>9890</v>
      </c>
      <c r="E428" s="1" t="s">
        <v>20</v>
      </c>
      <c r="F428" s="1" t="str">
        <f>VLOOKUP(Tbl_Transaktion[[#This Row],[Ansvar]],Tbl_Ansvar[],2,FALSE)</f>
        <v>Avdelningen Fröet</v>
      </c>
      <c r="G428" s="1" t="str">
        <f>VLOOKUP(Tbl_Transaktion[[#This Row],[Ansvar]],Tbl_Ansvar[],3,FALSE)</f>
        <v>Maria Andersson</v>
      </c>
      <c r="H428" s="1"/>
      <c r="I428" s="1"/>
      <c r="J428" s="1"/>
      <c r="K428" s="1"/>
      <c r="L428" s="1" t="s">
        <v>37</v>
      </c>
      <c r="M428" s="1" t="s">
        <v>19</v>
      </c>
      <c r="N428" s="1">
        <v>973.62513815036823</v>
      </c>
      <c r="O428" s="4">
        <v>1179910662</v>
      </c>
      <c r="P428" s="16">
        <v>43759</v>
      </c>
      <c r="Q428" s="1">
        <f>YEAR(Tbl_Transaktion[[#This Row],[Bokföringsdatum]])</f>
        <v>2019</v>
      </c>
      <c r="R428" s="28">
        <f>MONTH(Tbl_Transaktion[[#This Row],[Bokföringsdatum]])</f>
        <v>10</v>
      </c>
      <c r="S428" s="28">
        <f>DAY(Tbl_Transaktion[[#This Row],[Bokföringsdatum]])</f>
        <v>21</v>
      </c>
    </row>
    <row r="429" spans="1:19" x14ac:dyDescent="0.3">
      <c r="A429" s="15" t="s">
        <v>24</v>
      </c>
      <c r="B429" s="1">
        <v>461794974.0352183</v>
      </c>
      <c r="C429" s="1" t="s">
        <v>45</v>
      </c>
      <c r="D429" s="1">
        <v>9890</v>
      </c>
      <c r="E429" s="1" t="s">
        <v>39</v>
      </c>
      <c r="F429" s="1" t="str">
        <f>VLOOKUP(Tbl_Transaktion[[#This Row],[Ansvar]],Tbl_Ansvar[],2,FALSE)</f>
        <v>Avdelningen Solstrålen</v>
      </c>
      <c r="G429" s="1" t="str">
        <f>VLOOKUP(Tbl_Transaktion[[#This Row],[Ansvar]],Tbl_Ansvar[],3,FALSE)</f>
        <v>Maria Andersson</v>
      </c>
      <c r="H429" s="1"/>
      <c r="I429" s="1"/>
      <c r="J429" s="1"/>
      <c r="K429" s="1"/>
      <c r="L429" s="1" t="s">
        <v>37</v>
      </c>
      <c r="M429" s="1" t="s">
        <v>19</v>
      </c>
      <c r="N429" s="1">
        <v>613.27989529855085</v>
      </c>
      <c r="O429" s="4">
        <v>1214148392</v>
      </c>
      <c r="P429" s="16">
        <v>43760</v>
      </c>
      <c r="Q429" s="1">
        <f>YEAR(Tbl_Transaktion[[#This Row],[Bokföringsdatum]])</f>
        <v>2019</v>
      </c>
      <c r="R429" s="28">
        <f>MONTH(Tbl_Transaktion[[#This Row],[Bokföringsdatum]])</f>
        <v>10</v>
      </c>
      <c r="S429" s="28">
        <f>DAY(Tbl_Transaktion[[#This Row],[Bokföringsdatum]])</f>
        <v>22</v>
      </c>
    </row>
    <row r="430" spans="1:19" x14ac:dyDescent="0.3">
      <c r="A430" s="15" t="s">
        <v>24</v>
      </c>
      <c r="B430" s="1">
        <v>1295075261.9864702</v>
      </c>
      <c r="C430" s="1" t="s">
        <v>45</v>
      </c>
      <c r="D430" s="1">
        <v>9890</v>
      </c>
      <c r="E430" s="1" t="s">
        <v>20</v>
      </c>
      <c r="F430" s="1" t="str">
        <f>VLOOKUP(Tbl_Transaktion[[#This Row],[Ansvar]],Tbl_Ansvar[],2,FALSE)</f>
        <v>Avdelningen Fröet</v>
      </c>
      <c r="G430" s="1" t="str">
        <f>VLOOKUP(Tbl_Transaktion[[#This Row],[Ansvar]],Tbl_Ansvar[],3,FALSE)</f>
        <v>Maria Andersson</v>
      </c>
      <c r="H430" s="1"/>
      <c r="I430" s="1"/>
      <c r="J430" s="1"/>
      <c r="K430" s="1"/>
      <c r="L430" s="1" t="s">
        <v>37</v>
      </c>
      <c r="M430" s="1" t="s">
        <v>28</v>
      </c>
      <c r="N430" s="1">
        <v>331.01193120579035</v>
      </c>
      <c r="O430" s="4">
        <v>1251064183</v>
      </c>
      <c r="P430" s="16">
        <v>43761</v>
      </c>
      <c r="Q430" s="1">
        <f>YEAR(Tbl_Transaktion[[#This Row],[Bokföringsdatum]])</f>
        <v>2019</v>
      </c>
      <c r="R430" s="28">
        <f>MONTH(Tbl_Transaktion[[#This Row],[Bokföringsdatum]])</f>
        <v>10</v>
      </c>
      <c r="S430" s="28">
        <f>DAY(Tbl_Transaktion[[#This Row],[Bokföringsdatum]])</f>
        <v>23</v>
      </c>
    </row>
    <row r="431" spans="1:19" x14ac:dyDescent="0.3">
      <c r="A431" s="15" t="s">
        <v>24</v>
      </c>
      <c r="B431" s="1">
        <v>679753294.81973767</v>
      </c>
      <c r="C431" s="1" t="s">
        <v>45</v>
      </c>
      <c r="D431" s="1">
        <v>9890</v>
      </c>
      <c r="E431" s="1" t="s">
        <v>20</v>
      </c>
      <c r="F431" s="1" t="str">
        <f>VLOOKUP(Tbl_Transaktion[[#This Row],[Ansvar]],Tbl_Ansvar[],2,FALSE)</f>
        <v>Avdelningen Fröet</v>
      </c>
      <c r="G431" s="1" t="str">
        <f>VLOOKUP(Tbl_Transaktion[[#This Row],[Ansvar]],Tbl_Ansvar[],3,FALSE)</f>
        <v>Maria Andersson</v>
      </c>
      <c r="H431" s="1"/>
      <c r="I431" s="1"/>
      <c r="J431" s="1"/>
      <c r="K431" s="1"/>
      <c r="L431" s="1" t="s">
        <v>37</v>
      </c>
      <c r="M431" s="1" t="s">
        <v>19</v>
      </c>
      <c r="N431" s="1">
        <v>-1040.3162709223448</v>
      </c>
      <c r="O431" s="4">
        <v>1368954775</v>
      </c>
      <c r="P431" s="16">
        <v>43762</v>
      </c>
      <c r="Q431" s="1">
        <f>YEAR(Tbl_Transaktion[[#This Row],[Bokföringsdatum]])</f>
        <v>2019</v>
      </c>
      <c r="R431" s="28">
        <f>MONTH(Tbl_Transaktion[[#This Row],[Bokföringsdatum]])</f>
        <v>10</v>
      </c>
      <c r="S431" s="28">
        <f>DAY(Tbl_Transaktion[[#This Row],[Bokföringsdatum]])</f>
        <v>24</v>
      </c>
    </row>
    <row r="432" spans="1:19" x14ac:dyDescent="0.3">
      <c r="A432" s="15" t="s">
        <v>24</v>
      </c>
      <c r="B432" s="1">
        <v>945997894.40965617</v>
      </c>
      <c r="C432" s="1" t="s">
        <v>45</v>
      </c>
      <c r="D432" s="1">
        <v>9890</v>
      </c>
      <c r="E432" s="1" t="s">
        <v>20</v>
      </c>
      <c r="F432" s="1" t="str">
        <f>VLOOKUP(Tbl_Transaktion[[#This Row],[Ansvar]],Tbl_Ansvar[],2,FALSE)</f>
        <v>Avdelningen Fröet</v>
      </c>
      <c r="G432" s="1" t="str">
        <f>VLOOKUP(Tbl_Transaktion[[#This Row],[Ansvar]],Tbl_Ansvar[],3,FALSE)</f>
        <v>Maria Andersson</v>
      </c>
      <c r="H432" s="1"/>
      <c r="I432" s="1"/>
      <c r="J432" s="1"/>
      <c r="K432" s="1"/>
      <c r="L432" s="1" t="s">
        <v>37</v>
      </c>
      <c r="M432" s="1" t="s">
        <v>28</v>
      </c>
      <c r="N432" s="1">
        <v>-98.424013904471437</v>
      </c>
      <c r="O432" s="4">
        <v>1567234886</v>
      </c>
      <c r="P432" s="16">
        <v>43763</v>
      </c>
      <c r="Q432" s="1">
        <f>YEAR(Tbl_Transaktion[[#This Row],[Bokföringsdatum]])</f>
        <v>2019</v>
      </c>
      <c r="R432" s="28">
        <f>MONTH(Tbl_Transaktion[[#This Row],[Bokföringsdatum]])</f>
        <v>10</v>
      </c>
      <c r="S432" s="28">
        <f>DAY(Tbl_Transaktion[[#This Row],[Bokföringsdatum]])</f>
        <v>25</v>
      </c>
    </row>
    <row r="433" spans="1:19" x14ac:dyDescent="0.3">
      <c r="A433" s="15" t="s">
        <v>24</v>
      </c>
      <c r="B433" s="1">
        <v>360781651.26565939</v>
      </c>
      <c r="C433" s="1" t="s">
        <v>45</v>
      </c>
      <c r="D433" s="1">
        <v>9890</v>
      </c>
      <c r="E433" s="1" t="s">
        <v>20</v>
      </c>
      <c r="F433" s="1" t="str">
        <f>VLOOKUP(Tbl_Transaktion[[#This Row],[Ansvar]],Tbl_Ansvar[],2,FALSE)</f>
        <v>Avdelningen Fröet</v>
      </c>
      <c r="G433" s="1" t="str">
        <f>VLOOKUP(Tbl_Transaktion[[#This Row],[Ansvar]],Tbl_Ansvar[],3,FALSE)</f>
        <v>Maria Andersson</v>
      </c>
      <c r="H433" s="1"/>
      <c r="I433" s="1"/>
      <c r="J433" s="1"/>
      <c r="K433" s="1"/>
      <c r="L433" s="1" t="s">
        <v>37</v>
      </c>
      <c r="M433" s="1" t="s">
        <v>19</v>
      </c>
      <c r="N433" s="1">
        <v>-336.44760247383829</v>
      </c>
      <c r="O433" s="4">
        <v>1573068411</v>
      </c>
      <c r="P433" s="16">
        <v>43764</v>
      </c>
      <c r="Q433" s="1">
        <f>YEAR(Tbl_Transaktion[[#This Row],[Bokföringsdatum]])</f>
        <v>2019</v>
      </c>
      <c r="R433" s="28">
        <f>MONTH(Tbl_Transaktion[[#This Row],[Bokföringsdatum]])</f>
        <v>10</v>
      </c>
      <c r="S433" s="28">
        <f>DAY(Tbl_Transaktion[[#This Row],[Bokföringsdatum]])</f>
        <v>26</v>
      </c>
    </row>
    <row r="434" spans="1:19" x14ac:dyDescent="0.3">
      <c r="A434" s="15" t="s">
        <v>24</v>
      </c>
      <c r="B434" s="1">
        <v>292696184.23906708</v>
      </c>
      <c r="C434" s="1" t="s">
        <v>45</v>
      </c>
      <c r="D434" s="1">
        <v>9890</v>
      </c>
      <c r="E434" s="1" t="s">
        <v>20</v>
      </c>
      <c r="F434" s="1" t="str">
        <f>VLOOKUP(Tbl_Transaktion[[#This Row],[Ansvar]],Tbl_Ansvar[],2,FALSE)</f>
        <v>Avdelningen Fröet</v>
      </c>
      <c r="G434" s="1" t="str">
        <f>VLOOKUP(Tbl_Transaktion[[#This Row],[Ansvar]],Tbl_Ansvar[],3,FALSE)</f>
        <v>Maria Andersson</v>
      </c>
      <c r="H434" s="1"/>
      <c r="I434" s="1"/>
      <c r="J434" s="1"/>
      <c r="K434" s="1"/>
      <c r="L434" s="1" t="s">
        <v>37</v>
      </c>
      <c r="M434" s="1" t="s">
        <v>19</v>
      </c>
      <c r="N434" s="1">
        <v>166.4630280864244</v>
      </c>
      <c r="O434" s="4">
        <v>1861742036</v>
      </c>
      <c r="P434" s="16">
        <v>43765</v>
      </c>
      <c r="Q434" s="1">
        <f>YEAR(Tbl_Transaktion[[#This Row],[Bokföringsdatum]])</f>
        <v>2019</v>
      </c>
      <c r="R434" s="28">
        <f>MONTH(Tbl_Transaktion[[#This Row],[Bokföringsdatum]])</f>
        <v>10</v>
      </c>
      <c r="S434" s="28">
        <f>DAY(Tbl_Transaktion[[#This Row],[Bokföringsdatum]])</f>
        <v>27</v>
      </c>
    </row>
    <row r="435" spans="1:19" x14ac:dyDescent="0.3">
      <c r="A435" s="15" t="s">
        <v>24</v>
      </c>
      <c r="B435" s="1">
        <v>570394374.51466763</v>
      </c>
      <c r="C435" s="1" t="s">
        <v>45</v>
      </c>
      <c r="D435" s="1">
        <v>9890</v>
      </c>
      <c r="E435" s="1" t="s">
        <v>20</v>
      </c>
      <c r="F435" s="1" t="str">
        <f>VLOOKUP(Tbl_Transaktion[[#This Row],[Ansvar]],Tbl_Ansvar[],2,FALSE)</f>
        <v>Avdelningen Fröet</v>
      </c>
      <c r="G435" s="1" t="str">
        <f>VLOOKUP(Tbl_Transaktion[[#This Row],[Ansvar]],Tbl_Ansvar[],3,FALSE)</f>
        <v>Maria Andersson</v>
      </c>
      <c r="H435" s="1"/>
      <c r="I435" s="1"/>
      <c r="J435" s="1"/>
      <c r="K435" s="1"/>
      <c r="L435" s="1" t="s">
        <v>37</v>
      </c>
      <c r="M435" s="1" t="s">
        <v>19</v>
      </c>
      <c r="N435" s="1">
        <v>154.6439034897447</v>
      </c>
      <c r="O435" s="4">
        <v>2137007863</v>
      </c>
      <c r="P435" s="16">
        <v>43766</v>
      </c>
      <c r="Q435" s="1">
        <f>YEAR(Tbl_Transaktion[[#This Row],[Bokföringsdatum]])</f>
        <v>2019</v>
      </c>
      <c r="R435" s="28">
        <f>MONTH(Tbl_Transaktion[[#This Row],[Bokföringsdatum]])</f>
        <v>10</v>
      </c>
      <c r="S435" s="28">
        <f>DAY(Tbl_Transaktion[[#This Row],[Bokföringsdatum]])</f>
        <v>28</v>
      </c>
    </row>
    <row r="436" spans="1:19" x14ac:dyDescent="0.3">
      <c r="A436" s="15" t="s">
        <v>24</v>
      </c>
      <c r="B436" s="1">
        <v>261554863.86831322</v>
      </c>
      <c r="C436" s="1" t="s">
        <v>45</v>
      </c>
      <c r="D436" s="1">
        <v>9890</v>
      </c>
      <c r="E436" s="1" t="s">
        <v>20</v>
      </c>
      <c r="F436" s="1" t="str">
        <f>VLOOKUP(Tbl_Transaktion[[#This Row],[Ansvar]],Tbl_Ansvar[],2,FALSE)</f>
        <v>Avdelningen Fröet</v>
      </c>
      <c r="G436" s="1" t="str">
        <f>VLOOKUP(Tbl_Transaktion[[#This Row],[Ansvar]],Tbl_Ansvar[],3,FALSE)</f>
        <v>Maria Andersson</v>
      </c>
      <c r="H436" s="1"/>
      <c r="I436" s="1"/>
      <c r="J436" s="1"/>
      <c r="K436" s="1"/>
      <c r="L436" s="1" t="s">
        <v>37</v>
      </c>
      <c r="M436" s="1" t="s">
        <v>19</v>
      </c>
      <c r="N436" s="1">
        <v>856.61119108295611</v>
      </c>
      <c r="O436" s="4">
        <v>2226104773</v>
      </c>
      <c r="P436" s="16">
        <v>43767</v>
      </c>
      <c r="Q436" s="1">
        <f>YEAR(Tbl_Transaktion[[#This Row],[Bokföringsdatum]])</f>
        <v>2019</v>
      </c>
      <c r="R436" s="28">
        <f>MONTH(Tbl_Transaktion[[#This Row],[Bokföringsdatum]])</f>
        <v>10</v>
      </c>
      <c r="S436" s="28">
        <f>DAY(Tbl_Transaktion[[#This Row],[Bokföringsdatum]])</f>
        <v>29</v>
      </c>
    </row>
    <row r="437" spans="1:19" x14ac:dyDescent="0.3">
      <c r="A437" s="15" t="s">
        <v>24</v>
      </c>
      <c r="B437" s="1">
        <v>380272290.93847412</v>
      </c>
      <c r="C437" s="1" t="s">
        <v>45</v>
      </c>
      <c r="D437" s="1">
        <v>9890</v>
      </c>
      <c r="E437" s="1" t="s">
        <v>20</v>
      </c>
      <c r="F437" s="1" t="str">
        <f>VLOOKUP(Tbl_Transaktion[[#This Row],[Ansvar]],Tbl_Ansvar[],2,FALSE)</f>
        <v>Avdelningen Fröet</v>
      </c>
      <c r="G437" s="1" t="str">
        <f>VLOOKUP(Tbl_Transaktion[[#This Row],[Ansvar]],Tbl_Ansvar[],3,FALSE)</f>
        <v>Maria Andersson</v>
      </c>
      <c r="H437" s="1"/>
      <c r="I437" s="1"/>
      <c r="J437" s="1"/>
      <c r="K437" s="1"/>
      <c r="L437" s="1" t="s">
        <v>37</v>
      </c>
      <c r="M437" s="1" t="s">
        <v>19</v>
      </c>
      <c r="N437" s="1">
        <v>861.99161240622675</v>
      </c>
      <c r="O437" s="4">
        <v>2248546161</v>
      </c>
      <c r="P437" s="16">
        <v>43768</v>
      </c>
      <c r="Q437" s="1">
        <f>YEAR(Tbl_Transaktion[[#This Row],[Bokföringsdatum]])</f>
        <v>2019</v>
      </c>
      <c r="R437" s="28">
        <f>MONTH(Tbl_Transaktion[[#This Row],[Bokföringsdatum]])</f>
        <v>10</v>
      </c>
      <c r="S437" s="28">
        <f>DAY(Tbl_Transaktion[[#This Row],[Bokföringsdatum]])</f>
        <v>30</v>
      </c>
    </row>
    <row r="438" spans="1:19" x14ac:dyDescent="0.3">
      <c r="A438" s="15" t="s">
        <v>24</v>
      </c>
      <c r="B438" s="1">
        <v>216770297.50504941</v>
      </c>
      <c r="C438" s="1" t="s">
        <v>58</v>
      </c>
      <c r="D438" s="1">
        <v>9890</v>
      </c>
      <c r="E438" s="1" t="s">
        <v>55</v>
      </c>
      <c r="F438" s="1" t="str">
        <f>VLOOKUP(Tbl_Transaktion[[#This Row],[Ansvar]],Tbl_Ansvar[],2,FALSE)</f>
        <v>Ekonomi</v>
      </c>
      <c r="G438" s="1" t="str">
        <f>VLOOKUP(Tbl_Transaktion[[#This Row],[Ansvar]],Tbl_Ansvar[],3,FALSE)</f>
        <v>Aisha Mohammed</v>
      </c>
      <c r="H438" s="1"/>
      <c r="I438" s="1"/>
      <c r="J438" s="1"/>
      <c r="K438" s="1"/>
      <c r="L438" s="1" t="s">
        <v>37</v>
      </c>
      <c r="M438" s="1" t="s">
        <v>19</v>
      </c>
      <c r="N438" s="1">
        <v>256.81602295147712</v>
      </c>
      <c r="O438" s="4">
        <v>1262624129</v>
      </c>
      <c r="P438" s="16">
        <v>43769</v>
      </c>
      <c r="Q438" s="1">
        <f>YEAR(Tbl_Transaktion[[#This Row],[Bokföringsdatum]])</f>
        <v>2019</v>
      </c>
      <c r="R438" s="28">
        <f>MONTH(Tbl_Transaktion[[#This Row],[Bokföringsdatum]])</f>
        <v>10</v>
      </c>
      <c r="S438" s="28">
        <f>DAY(Tbl_Transaktion[[#This Row],[Bokföringsdatum]])</f>
        <v>31</v>
      </c>
    </row>
    <row r="439" spans="1:19" x14ac:dyDescent="0.3">
      <c r="A439" s="15" t="s">
        <v>59</v>
      </c>
      <c r="B439" s="1">
        <v>7405320.5420844536</v>
      </c>
      <c r="C439" s="1" t="s">
        <v>60</v>
      </c>
      <c r="D439" s="1">
        <v>9890</v>
      </c>
      <c r="E439" s="1" t="s">
        <v>20</v>
      </c>
      <c r="F439" s="1" t="str">
        <f>VLOOKUP(Tbl_Transaktion[[#This Row],[Ansvar]],Tbl_Ansvar[],2,FALSE)</f>
        <v>Avdelningen Fröet</v>
      </c>
      <c r="G439" s="1" t="str">
        <f>VLOOKUP(Tbl_Transaktion[[#This Row],[Ansvar]],Tbl_Ansvar[],3,FALSE)</f>
        <v>Maria Andersson</v>
      </c>
      <c r="H439" s="1"/>
      <c r="I439" s="1"/>
      <c r="J439" s="1"/>
      <c r="K439" s="1" t="s">
        <v>23</v>
      </c>
      <c r="L439" s="1" t="s">
        <v>37</v>
      </c>
      <c r="M439" s="1" t="s">
        <v>19</v>
      </c>
      <c r="N439" s="1">
        <v>-14539.459474274501</v>
      </c>
      <c r="O439" s="4"/>
      <c r="P439" s="16">
        <v>43770</v>
      </c>
      <c r="Q439" s="1">
        <f>YEAR(Tbl_Transaktion[[#This Row],[Bokföringsdatum]])</f>
        <v>2019</v>
      </c>
      <c r="R439" s="28">
        <f>MONTH(Tbl_Transaktion[[#This Row],[Bokföringsdatum]])</f>
        <v>11</v>
      </c>
      <c r="S439" s="28">
        <f>DAY(Tbl_Transaktion[[#This Row],[Bokföringsdatum]])</f>
        <v>1</v>
      </c>
    </row>
    <row r="440" spans="1:19" x14ac:dyDescent="0.3">
      <c r="A440" s="15" t="s">
        <v>59</v>
      </c>
      <c r="B440" s="1">
        <v>4961716.5407108022</v>
      </c>
      <c r="C440" s="1" t="s">
        <v>60</v>
      </c>
      <c r="D440" s="1">
        <v>9890</v>
      </c>
      <c r="E440" s="1" t="s">
        <v>20</v>
      </c>
      <c r="F440" s="1" t="str">
        <f>VLOOKUP(Tbl_Transaktion[[#This Row],[Ansvar]],Tbl_Ansvar[],2,FALSE)</f>
        <v>Avdelningen Fröet</v>
      </c>
      <c r="G440" s="1" t="str">
        <f>VLOOKUP(Tbl_Transaktion[[#This Row],[Ansvar]],Tbl_Ansvar[],3,FALSE)</f>
        <v>Maria Andersson</v>
      </c>
      <c r="H440" s="1"/>
      <c r="I440" s="1"/>
      <c r="J440" s="1"/>
      <c r="K440" s="1"/>
      <c r="L440" s="1" t="s">
        <v>37</v>
      </c>
      <c r="M440" s="1" t="s">
        <v>19</v>
      </c>
      <c r="N440" s="1">
        <v>-15562.021155781438</v>
      </c>
      <c r="O440" s="4"/>
      <c r="P440" s="16">
        <v>43771</v>
      </c>
      <c r="Q440" s="1">
        <f>YEAR(Tbl_Transaktion[[#This Row],[Bokföringsdatum]])</f>
        <v>2019</v>
      </c>
      <c r="R440" s="28">
        <f>MONTH(Tbl_Transaktion[[#This Row],[Bokföringsdatum]])</f>
        <v>11</v>
      </c>
      <c r="S440" s="28">
        <f>DAY(Tbl_Transaktion[[#This Row],[Bokföringsdatum]])</f>
        <v>2</v>
      </c>
    </row>
    <row r="441" spans="1:19" x14ac:dyDescent="0.3">
      <c r="A441" s="15" t="s">
        <v>24</v>
      </c>
      <c r="B441" s="1">
        <v>10319617.411426291</v>
      </c>
      <c r="C441" s="1" t="s">
        <v>61</v>
      </c>
      <c r="D441" s="1">
        <v>7845</v>
      </c>
      <c r="E441" s="1" t="s">
        <v>20</v>
      </c>
      <c r="F441" s="1" t="str">
        <f>VLOOKUP(Tbl_Transaktion[[#This Row],[Ansvar]],Tbl_Ansvar[],2,FALSE)</f>
        <v>Avdelningen Fröet</v>
      </c>
      <c r="G441" s="1" t="str">
        <f>VLOOKUP(Tbl_Transaktion[[#This Row],[Ansvar]],Tbl_Ansvar[],3,FALSE)</f>
        <v>Maria Andersson</v>
      </c>
      <c r="H441" s="1"/>
      <c r="I441" s="1"/>
      <c r="J441" s="1"/>
      <c r="K441" s="1" t="s">
        <v>23</v>
      </c>
      <c r="L441" s="1" t="s">
        <v>37</v>
      </c>
      <c r="M441" s="1" t="s">
        <v>19</v>
      </c>
      <c r="N441" s="1">
        <v>1929.2756552679075</v>
      </c>
      <c r="O441" s="4">
        <v>1910578</v>
      </c>
      <c r="P441" s="16">
        <v>43772</v>
      </c>
      <c r="Q441" s="1">
        <f>YEAR(Tbl_Transaktion[[#This Row],[Bokföringsdatum]])</f>
        <v>2019</v>
      </c>
      <c r="R441" s="28">
        <f>MONTH(Tbl_Transaktion[[#This Row],[Bokföringsdatum]])</f>
        <v>11</v>
      </c>
      <c r="S441" s="28">
        <f>DAY(Tbl_Transaktion[[#This Row],[Bokföringsdatum]])</f>
        <v>3</v>
      </c>
    </row>
    <row r="442" spans="1:19" x14ac:dyDescent="0.3">
      <c r="A442" s="15" t="s">
        <v>59</v>
      </c>
      <c r="B442" s="1">
        <v>4961716.5407108022</v>
      </c>
      <c r="C442" s="1" t="s">
        <v>62</v>
      </c>
      <c r="D442" s="1">
        <v>7845</v>
      </c>
      <c r="E442" s="1" t="s">
        <v>20</v>
      </c>
      <c r="F442" s="1" t="str">
        <f>VLOOKUP(Tbl_Transaktion[[#This Row],[Ansvar]],Tbl_Ansvar[],2,FALSE)</f>
        <v>Avdelningen Fröet</v>
      </c>
      <c r="G442" s="1" t="str">
        <f>VLOOKUP(Tbl_Transaktion[[#This Row],[Ansvar]],Tbl_Ansvar[],3,FALSE)</f>
        <v>Maria Andersson</v>
      </c>
      <c r="H442" s="1"/>
      <c r="I442" s="1"/>
      <c r="J442" s="1"/>
      <c r="K442" s="1"/>
      <c r="L442" s="1" t="s">
        <v>37</v>
      </c>
      <c r="M442" s="1" t="s">
        <v>19</v>
      </c>
      <c r="N442" s="1">
        <v>15564.383916075087</v>
      </c>
      <c r="O442" s="4"/>
      <c r="P442" s="16">
        <v>43773</v>
      </c>
      <c r="Q442" s="1">
        <f>YEAR(Tbl_Transaktion[[#This Row],[Bokföringsdatum]])</f>
        <v>2019</v>
      </c>
      <c r="R442" s="28">
        <f>MONTH(Tbl_Transaktion[[#This Row],[Bokföringsdatum]])</f>
        <v>11</v>
      </c>
      <c r="S442" s="28">
        <f>DAY(Tbl_Transaktion[[#This Row],[Bokföringsdatum]])</f>
        <v>4</v>
      </c>
    </row>
    <row r="443" spans="1:19" x14ac:dyDescent="0.3">
      <c r="A443" s="15" t="s">
        <v>24</v>
      </c>
      <c r="B443" s="1">
        <v>1170434673.4226265</v>
      </c>
      <c r="C443" s="1" t="s">
        <v>42</v>
      </c>
      <c r="D443" s="1">
        <v>9963</v>
      </c>
      <c r="E443" s="1" t="s">
        <v>20</v>
      </c>
      <c r="F443" s="1" t="str">
        <f>VLOOKUP(Tbl_Transaktion[[#This Row],[Ansvar]],Tbl_Ansvar[],2,FALSE)</f>
        <v>Avdelningen Fröet</v>
      </c>
      <c r="G443" s="1" t="str">
        <f>VLOOKUP(Tbl_Transaktion[[#This Row],[Ansvar]],Tbl_Ansvar[],3,FALSE)</f>
        <v>Maria Andersson</v>
      </c>
      <c r="H443" s="1"/>
      <c r="I443" s="1"/>
      <c r="J443" s="1"/>
      <c r="K443" s="1"/>
      <c r="L443" s="1" t="s">
        <v>37</v>
      </c>
      <c r="M443" s="1" t="s">
        <v>28</v>
      </c>
      <c r="N443" s="1">
        <v>40.758629443007706</v>
      </c>
      <c r="O443" s="4">
        <v>87</v>
      </c>
      <c r="P443" s="16">
        <v>43774</v>
      </c>
      <c r="Q443" s="1">
        <f>YEAR(Tbl_Transaktion[[#This Row],[Bokföringsdatum]])</f>
        <v>2019</v>
      </c>
      <c r="R443" s="28">
        <f>MONTH(Tbl_Transaktion[[#This Row],[Bokföringsdatum]])</f>
        <v>11</v>
      </c>
      <c r="S443" s="28">
        <f>DAY(Tbl_Transaktion[[#This Row],[Bokföringsdatum]])</f>
        <v>5</v>
      </c>
    </row>
    <row r="444" spans="1:19" x14ac:dyDescent="0.3">
      <c r="A444" s="15" t="s">
        <v>24</v>
      </c>
      <c r="B444" s="1">
        <v>195728761.14772591</v>
      </c>
      <c r="C444" s="1" t="s">
        <v>42</v>
      </c>
      <c r="D444" s="1">
        <v>9963</v>
      </c>
      <c r="E444" s="1" t="s">
        <v>20</v>
      </c>
      <c r="F444" s="1" t="str">
        <f>VLOOKUP(Tbl_Transaktion[[#This Row],[Ansvar]],Tbl_Ansvar[],2,FALSE)</f>
        <v>Avdelningen Fröet</v>
      </c>
      <c r="G444" s="1" t="str">
        <f>VLOOKUP(Tbl_Transaktion[[#This Row],[Ansvar]],Tbl_Ansvar[],3,FALSE)</f>
        <v>Maria Andersson</v>
      </c>
      <c r="H444" s="1"/>
      <c r="I444" s="1"/>
      <c r="J444" s="1"/>
      <c r="K444" s="1"/>
      <c r="L444" s="1" t="s">
        <v>37</v>
      </c>
      <c r="M444" s="1" t="s">
        <v>19</v>
      </c>
      <c r="N444" s="1">
        <v>39.739646903260926</v>
      </c>
      <c r="O444" s="4">
        <v>2999</v>
      </c>
      <c r="P444" s="16">
        <v>43775</v>
      </c>
      <c r="Q444" s="1">
        <f>YEAR(Tbl_Transaktion[[#This Row],[Bokföringsdatum]])</f>
        <v>2019</v>
      </c>
      <c r="R444" s="28">
        <f>MONTH(Tbl_Transaktion[[#This Row],[Bokföringsdatum]])</f>
        <v>11</v>
      </c>
      <c r="S444" s="28">
        <f>DAY(Tbl_Transaktion[[#This Row],[Bokföringsdatum]])</f>
        <v>6</v>
      </c>
    </row>
    <row r="445" spans="1:19" x14ac:dyDescent="0.3">
      <c r="A445" s="15" t="s">
        <v>24</v>
      </c>
      <c r="B445" s="1">
        <v>89128524.376612544</v>
      </c>
      <c r="C445" s="1" t="s">
        <v>42</v>
      </c>
      <c r="D445" s="1">
        <v>9963</v>
      </c>
      <c r="E445" s="1" t="s">
        <v>20</v>
      </c>
      <c r="F445" s="1" t="str">
        <f>VLOOKUP(Tbl_Transaktion[[#This Row],[Ansvar]],Tbl_Ansvar[],2,FALSE)</f>
        <v>Avdelningen Fröet</v>
      </c>
      <c r="G445" s="1" t="str">
        <f>VLOOKUP(Tbl_Transaktion[[#This Row],[Ansvar]],Tbl_Ansvar[],3,FALSE)</f>
        <v>Maria Andersson</v>
      </c>
      <c r="H445" s="1"/>
      <c r="I445" s="1"/>
      <c r="J445" s="1"/>
      <c r="K445" s="1"/>
      <c r="L445" s="1" t="s">
        <v>37</v>
      </c>
      <c r="M445" s="1" t="s">
        <v>19</v>
      </c>
      <c r="N445" s="1">
        <v>79.734372846773979</v>
      </c>
      <c r="O445" s="4">
        <v>4456</v>
      </c>
      <c r="P445" s="16">
        <v>43776</v>
      </c>
      <c r="Q445" s="1">
        <f>YEAR(Tbl_Transaktion[[#This Row],[Bokföringsdatum]])</f>
        <v>2019</v>
      </c>
      <c r="R445" s="28">
        <f>MONTH(Tbl_Transaktion[[#This Row],[Bokföringsdatum]])</f>
        <v>11</v>
      </c>
      <c r="S445" s="28">
        <f>DAY(Tbl_Transaktion[[#This Row],[Bokföringsdatum]])</f>
        <v>7</v>
      </c>
    </row>
    <row r="446" spans="1:19" x14ac:dyDescent="0.3">
      <c r="A446" s="15" t="s">
        <v>24</v>
      </c>
      <c r="B446" s="1">
        <v>32585405.666608982</v>
      </c>
      <c r="C446" s="1" t="s">
        <v>47</v>
      </c>
      <c r="D446" s="1">
        <v>5888</v>
      </c>
      <c r="E446" s="1" t="s">
        <v>20</v>
      </c>
      <c r="F446" s="1" t="str">
        <f>VLOOKUP(Tbl_Transaktion[[#This Row],[Ansvar]],Tbl_Ansvar[],2,FALSE)</f>
        <v>Avdelningen Fröet</v>
      </c>
      <c r="G446" s="1" t="str">
        <f>VLOOKUP(Tbl_Transaktion[[#This Row],[Ansvar]],Tbl_Ansvar[],3,FALSE)</f>
        <v>Maria Andersson</v>
      </c>
      <c r="H446" s="1"/>
      <c r="I446" s="1"/>
      <c r="J446" s="1"/>
      <c r="K446" s="1" t="s">
        <v>23</v>
      </c>
      <c r="L446" s="1" t="s">
        <v>37</v>
      </c>
      <c r="M446" s="1" t="s">
        <v>19</v>
      </c>
      <c r="N446" s="1">
        <v>246.76990085448077</v>
      </c>
      <c r="O446" s="4">
        <v>55914</v>
      </c>
      <c r="P446" s="16">
        <v>43777</v>
      </c>
      <c r="Q446" s="1">
        <f>YEAR(Tbl_Transaktion[[#This Row],[Bokföringsdatum]])</f>
        <v>2019</v>
      </c>
      <c r="R446" s="28">
        <f>MONTH(Tbl_Transaktion[[#This Row],[Bokföringsdatum]])</f>
        <v>11</v>
      </c>
      <c r="S446" s="28">
        <f>DAY(Tbl_Transaktion[[#This Row],[Bokföringsdatum]])</f>
        <v>8</v>
      </c>
    </row>
    <row r="447" spans="1:19" x14ac:dyDescent="0.3">
      <c r="A447" s="15" t="s">
        <v>24</v>
      </c>
      <c r="B447" s="1">
        <v>227508121.19171169</v>
      </c>
      <c r="C447" s="1" t="s">
        <v>47</v>
      </c>
      <c r="D447" s="1">
        <v>5888</v>
      </c>
      <c r="E447" s="1" t="s">
        <v>20</v>
      </c>
      <c r="F447" s="1" t="str">
        <f>VLOOKUP(Tbl_Transaktion[[#This Row],[Ansvar]],Tbl_Ansvar[],2,FALSE)</f>
        <v>Avdelningen Fröet</v>
      </c>
      <c r="G447" s="1" t="str">
        <f>VLOOKUP(Tbl_Transaktion[[#This Row],[Ansvar]],Tbl_Ansvar[],3,FALSE)</f>
        <v>Maria Andersson</v>
      </c>
      <c r="H447" s="1"/>
      <c r="I447" s="1"/>
      <c r="J447" s="1"/>
      <c r="K447" s="1"/>
      <c r="L447" s="1" t="s">
        <v>37</v>
      </c>
      <c r="M447" s="1" t="s">
        <v>19</v>
      </c>
      <c r="N447" s="1">
        <v>246.80670544817769</v>
      </c>
      <c r="O447" s="4">
        <v>83464</v>
      </c>
      <c r="P447" s="16">
        <v>43778</v>
      </c>
      <c r="Q447" s="1">
        <f>YEAR(Tbl_Transaktion[[#This Row],[Bokföringsdatum]])</f>
        <v>2019</v>
      </c>
      <c r="R447" s="28">
        <f>MONTH(Tbl_Transaktion[[#This Row],[Bokföringsdatum]])</f>
        <v>11</v>
      </c>
      <c r="S447" s="28">
        <f>DAY(Tbl_Transaktion[[#This Row],[Bokföringsdatum]])</f>
        <v>9</v>
      </c>
    </row>
    <row r="448" spans="1:19" x14ac:dyDescent="0.3">
      <c r="A448" s="15" t="s">
        <v>24</v>
      </c>
      <c r="B448" s="1">
        <v>58760389.531791285</v>
      </c>
      <c r="C448" s="1" t="s">
        <v>47</v>
      </c>
      <c r="D448" s="1">
        <v>5888</v>
      </c>
      <c r="E448" s="1" t="s">
        <v>20</v>
      </c>
      <c r="F448" s="1" t="str">
        <f>VLOOKUP(Tbl_Transaktion[[#This Row],[Ansvar]],Tbl_Ansvar[],2,FALSE)</f>
        <v>Avdelningen Fröet</v>
      </c>
      <c r="G448" s="1" t="str">
        <f>VLOOKUP(Tbl_Transaktion[[#This Row],[Ansvar]],Tbl_Ansvar[],3,FALSE)</f>
        <v>Maria Andersson</v>
      </c>
      <c r="H448" s="1"/>
      <c r="I448" s="1"/>
      <c r="J448" s="1"/>
      <c r="K448" s="1"/>
      <c r="L448" s="1" t="s">
        <v>37</v>
      </c>
      <c r="M448" s="1" t="s">
        <v>19</v>
      </c>
      <c r="N448" s="1">
        <v>197.99490918652907</v>
      </c>
      <c r="O448" s="4">
        <v>243182</v>
      </c>
      <c r="P448" s="16">
        <v>43779</v>
      </c>
      <c r="Q448" s="1">
        <f>YEAR(Tbl_Transaktion[[#This Row],[Bokföringsdatum]])</f>
        <v>2019</v>
      </c>
      <c r="R448" s="28">
        <f>MONTH(Tbl_Transaktion[[#This Row],[Bokföringsdatum]])</f>
        <v>11</v>
      </c>
      <c r="S448" s="28">
        <f>DAY(Tbl_Transaktion[[#This Row],[Bokföringsdatum]])</f>
        <v>10</v>
      </c>
    </row>
    <row r="449" spans="1:19" x14ac:dyDescent="0.3">
      <c r="A449" s="15" t="s">
        <v>24</v>
      </c>
      <c r="B449" s="1">
        <v>887044770.46238518</v>
      </c>
      <c r="C449" s="1" t="s">
        <v>47</v>
      </c>
      <c r="D449" s="1">
        <v>5888</v>
      </c>
      <c r="E449" s="1" t="s">
        <v>16</v>
      </c>
      <c r="F449" s="1" t="str">
        <f>VLOOKUP(Tbl_Transaktion[[#This Row],[Ansvar]],Tbl_Ansvar[],2,FALSE)</f>
        <v>Avdelningen Blomman</v>
      </c>
      <c r="G449" s="1" t="str">
        <f>VLOOKUP(Tbl_Transaktion[[#This Row],[Ansvar]],Tbl_Ansvar[],3,FALSE)</f>
        <v>Maria Andersson</v>
      </c>
      <c r="H449" s="1"/>
      <c r="I449" s="1"/>
      <c r="J449" s="1"/>
      <c r="K449" s="1"/>
      <c r="L449" s="1" t="s">
        <v>37</v>
      </c>
      <c r="M449" s="1" t="s">
        <v>28</v>
      </c>
      <c r="N449" s="1">
        <v>148.65980469148604</v>
      </c>
      <c r="O449" s="4">
        <v>558237</v>
      </c>
      <c r="P449" s="16">
        <v>43780</v>
      </c>
      <c r="Q449" s="1">
        <f>YEAR(Tbl_Transaktion[[#This Row],[Bokföringsdatum]])</f>
        <v>2019</v>
      </c>
      <c r="R449" s="28">
        <f>MONTH(Tbl_Transaktion[[#This Row],[Bokföringsdatum]])</f>
        <v>11</v>
      </c>
      <c r="S449" s="28">
        <f>DAY(Tbl_Transaktion[[#This Row],[Bokföringsdatum]])</f>
        <v>11</v>
      </c>
    </row>
    <row r="450" spans="1:19" x14ac:dyDescent="0.3">
      <c r="A450" s="15" t="s">
        <v>24</v>
      </c>
      <c r="B450" s="1">
        <v>1287477298.6138542</v>
      </c>
      <c r="C450" s="1" t="s">
        <v>47</v>
      </c>
      <c r="D450" s="1">
        <v>5888</v>
      </c>
      <c r="E450" s="1" t="s">
        <v>20</v>
      </c>
      <c r="F450" s="1" t="str">
        <f>VLOOKUP(Tbl_Transaktion[[#This Row],[Ansvar]],Tbl_Ansvar[],2,FALSE)</f>
        <v>Avdelningen Fröet</v>
      </c>
      <c r="G450" s="1" t="str">
        <f>VLOOKUP(Tbl_Transaktion[[#This Row],[Ansvar]],Tbl_Ansvar[],3,FALSE)</f>
        <v>Maria Andersson</v>
      </c>
      <c r="H450" s="1"/>
      <c r="I450" s="1"/>
      <c r="J450" s="1"/>
      <c r="K450" s="1"/>
      <c r="L450" s="1" t="s">
        <v>37</v>
      </c>
      <c r="M450" s="1" t="s">
        <v>28</v>
      </c>
      <c r="N450" s="1">
        <v>280.36273286183444</v>
      </c>
      <c r="O450" s="4">
        <v>1944611</v>
      </c>
      <c r="P450" s="16">
        <v>43781</v>
      </c>
      <c r="Q450" s="1">
        <f>YEAR(Tbl_Transaktion[[#This Row],[Bokföringsdatum]])</f>
        <v>2019</v>
      </c>
      <c r="R450" s="28">
        <f>MONTH(Tbl_Transaktion[[#This Row],[Bokföringsdatum]])</f>
        <v>11</v>
      </c>
      <c r="S450" s="28">
        <f>DAY(Tbl_Transaktion[[#This Row],[Bokföringsdatum]])</f>
        <v>12</v>
      </c>
    </row>
    <row r="451" spans="1:19" x14ac:dyDescent="0.3">
      <c r="A451" s="15" t="s">
        <v>24</v>
      </c>
      <c r="B451" s="1">
        <v>1258643578.8825552</v>
      </c>
      <c r="C451" s="1" t="s">
        <v>47</v>
      </c>
      <c r="D451" s="1">
        <v>5888</v>
      </c>
      <c r="E451" s="1" t="s">
        <v>16</v>
      </c>
      <c r="F451" s="1" t="str">
        <f>VLOOKUP(Tbl_Transaktion[[#This Row],[Ansvar]],Tbl_Ansvar[],2,FALSE)</f>
        <v>Avdelningen Blomman</v>
      </c>
      <c r="G451" s="1" t="str">
        <f>VLOOKUP(Tbl_Transaktion[[#This Row],[Ansvar]],Tbl_Ansvar[],3,FALSE)</f>
        <v>Maria Andersson</v>
      </c>
      <c r="H451" s="1"/>
      <c r="I451" s="1"/>
      <c r="J451" s="1"/>
      <c r="K451" s="1"/>
      <c r="L451" s="1" t="s">
        <v>37</v>
      </c>
      <c r="M451" s="1" t="s">
        <v>28</v>
      </c>
      <c r="N451" s="1">
        <v>3345.6490848079584</v>
      </c>
      <c r="O451" s="4">
        <v>19922</v>
      </c>
      <c r="P451" s="16">
        <v>43782</v>
      </c>
      <c r="Q451" s="1">
        <f>YEAR(Tbl_Transaktion[[#This Row],[Bokföringsdatum]])</f>
        <v>2019</v>
      </c>
      <c r="R451" s="28">
        <f>MONTH(Tbl_Transaktion[[#This Row],[Bokföringsdatum]])</f>
        <v>11</v>
      </c>
      <c r="S451" s="28">
        <f>DAY(Tbl_Transaktion[[#This Row],[Bokföringsdatum]])</f>
        <v>13</v>
      </c>
    </row>
    <row r="452" spans="1:19" x14ac:dyDescent="0.3">
      <c r="A452" s="15" t="s">
        <v>24</v>
      </c>
      <c r="B452" s="1">
        <v>351683189.35012758</v>
      </c>
      <c r="C452" s="1" t="s">
        <v>47</v>
      </c>
      <c r="D452" s="1">
        <v>5888</v>
      </c>
      <c r="E452" s="1" t="s">
        <v>20</v>
      </c>
      <c r="F452" s="1" t="str">
        <f>VLOOKUP(Tbl_Transaktion[[#This Row],[Ansvar]],Tbl_Ansvar[],2,FALSE)</f>
        <v>Avdelningen Fröet</v>
      </c>
      <c r="G452" s="1" t="str">
        <f>VLOOKUP(Tbl_Transaktion[[#This Row],[Ansvar]],Tbl_Ansvar[],3,FALSE)</f>
        <v>Maria Andersson</v>
      </c>
      <c r="H452" s="1"/>
      <c r="I452" s="1"/>
      <c r="J452" s="1"/>
      <c r="K452" s="1"/>
      <c r="L452" s="1" t="s">
        <v>30</v>
      </c>
      <c r="M452" s="1" t="s">
        <v>19</v>
      </c>
      <c r="N452" s="1">
        <v>186928.76407491206</v>
      </c>
      <c r="O452" s="4">
        <v>14958858</v>
      </c>
      <c r="P452" s="16">
        <v>43783</v>
      </c>
      <c r="Q452" s="1">
        <f>YEAR(Tbl_Transaktion[[#This Row],[Bokföringsdatum]])</f>
        <v>2019</v>
      </c>
      <c r="R452" s="28">
        <f>MONTH(Tbl_Transaktion[[#This Row],[Bokföringsdatum]])</f>
        <v>11</v>
      </c>
      <c r="S452" s="28">
        <f>DAY(Tbl_Transaktion[[#This Row],[Bokföringsdatum]])</f>
        <v>14</v>
      </c>
    </row>
    <row r="453" spans="1:19" x14ac:dyDescent="0.3">
      <c r="A453" s="15" t="s">
        <v>24</v>
      </c>
      <c r="B453" s="1">
        <v>415181164.84741068</v>
      </c>
      <c r="C453" s="1" t="s">
        <v>47</v>
      </c>
      <c r="D453" s="1">
        <v>5888</v>
      </c>
      <c r="E453" s="1" t="s">
        <v>20</v>
      </c>
      <c r="F453" s="1" t="str">
        <f>VLOOKUP(Tbl_Transaktion[[#This Row],[Ansvar]],Tbl_Ansvar[],2,FALSE)</f>
        <v>Avdelningen Fröet</v>
      </c>
      <c r="G453" s="1" t="str">
        <f>VLOOKUP(Tbl_Transaktion[[#This Row],[Ansvar]],Tbl_Ansvar[],3,FALSE)</f>
        <v>Maria Andersson</v>
      </c>
      <c r="H453" s="1"/>
      <c r="I453" s="1"/>
      <c r="J453" s="1" t="s">
        <v>26</v>
      </c>
      <c r="K453" s="1"/>
      <c r="L453" s="1" t="s">
        <v>37</v>
      </c>
      <c r="M453" s="1" t="s">
        <v>19</v>
      </c>
      <c r="N453" s="1">
        <v>175530.63450436253</v>
      </c>
      <c r="O453" s="4">
        <v>503</v>
      </c>
      <c r="P453" s="16">
        <v>43784</v>
      </c>
      <c r="Q453" s="1">
        <f>YEAR(Tbl_Transaktion[[#This Row],[Bokföringsdatum]])</f>
        <v>2019</v>
      </c>
      <c r="R453" s="28">
        <f>MONTH(Tbl_Transaktion[[#This Row],[Bokföringsdatum]])</f>
        <v>11</v>
      </c>
      <c r="S453" s="28">
        <f>DAY(Tbl_Transaktion[[#This Row],[Bokföringsdatum]])</f>
        <v>15</v>
      </c>
    </row>
    <row r="454" spans="1:19" x14ac:dyDescent="0.3">
      <c r="A454" s="15" t="s">
        <v>24</v>
      </c>
      <c r="B454" s="1">
        <v>640791079.32205725</v>
      </c>
      <c r="C454" s="1" t="s">
        <v>47</v>
      </c>
      <c r="D454" s="1">
        <v>5888</v>
      </c>
      <c r="E454" s="1" t="s">
        <v>20</v>
      </c>
      <c r="F454" s="1" t="str">
        <f>VLOOKUP(Tbl_Transaktion[[#This Row],[Ansvar]],Tbl_Ansvar[],2,FALSE)</f>
        <v>Avdelningen Fröet</v>
      </c>
      <c r="G454" s="1" t="str">
        <f>VLOOKUP(Tbl_Transaktion[[#This Row],[Ansvar]],Tbl_Ansvar[],3,FALSE)</f>
        <v>Maria Andersson</v>
      </c>
      <c r="H454" s="1"/>
      <c r="I454" s="1"/>
      <c r="J454" s="1"/>
      <c r="K454" s="1"/>
      <c r="L454" s="1" t="s">
        <v>37</v>
      </c>
      <c r="M454" s="1" t="s">
        <v>19</v>
      </c>
      <c r="N454" s="1">
        <v>191920.55068054213</v>
      </c>
      <c r="O454" s="4">
        <v>834</v>
      </c>
      <c r="P454" s="16">
        <v>43785</v>
      </c>
      <c r="Q454" s="1">
        <f>YEAR(Tbl_Transaktion[[#This Row],[Bokföringsdatum]])</f>
        <v>2019</v>
      </c>
      <c r="R454" s="28">
        <f>MONTH(Tbl_Transaktion[[#This Row],[Bokföringsdatum]])</f>
        <v>11</v>
      </c>
      <c r="S454" s="28">
        <f>DAY(Tbl_Transaktion[[#This Row],[Bokföringsdatum]])</f>
        <v>16</v>
      </c>
    </row>
    <row r="455" spans="1:19" x14ac:dyDescent="0.3">
      <c r="A455" s="15" t="s">
        <v>24</v>
      </c>
      <c r="B455" s="1">
        <v>910176348.54458404</v>
      </c>
      <c r="C455" s="1" t="s">
        <v>47</v>
      </c>
      <c r="D455" s="1">
        <v>5888</v>
      </c>
      <c r="E455" s="1" t="s">
        <v>20</v>
      </c>
      <c r="F455" s="1" t="str">
        <f>VLOOKUP(Tbl_Transaktion[[#This Row],[Ansvar]],Tbl_Ansvar[],2,FALSE)</f>
        <v>Avdelningen Fröet</v>
      </c>
      <c r="G455" s="1" t="str">
        <f>VLOOKUP(Tbl_Transaktion[[#This Row],[Ansvar]],Tbl_Ansvar[],3,FALSE)</f>
        <v>Maria Andersson</v>
      </c>
      <c r="H455" s="1"/>
      <c r="I455" s="1"/>
      <c r="J455" s="1"/>
      <c r="K455" s="1"/>
      <c r="L455" s="1" t="s">
        <v>37</v>
      </c>
      <c r="M455" s="1" t="s">
        <v>28</v>
      </c>
      <c r="N455" s="1">
        <v>91487.905133101929</v>
      </c>
      <c r="O455" s="4">
        <v>112</v>
      </c>
      <c r="P455" s="16">
        <v>43786</v>
      </c>
      <c r="Q455" s="1">
        <f>YEAR(Tbl_Transaktion[[#This Row],[Bokföringsdatum]])</f>
        <v>2019</v>
      </c>
      <c r="R455" s="28">
        <f>MONTH(Tbl_Transaktion[[#This Row],[Bokföringsdatum]])</f>
        <v>11</v>
      </c>
      <c r="S455" s="28">
        <f>DAY(Tbl_Transaktion[[#This Row],[Bokföringsdatum]])</f>
        <v>17</v>
      </c>
    </row>
    <row r="456" spans="1:19" x14ac:dyDescent="0.3">
      <c r="A456" s="15" t="s">
        <v>24</v>
      </c>
      <c r="B456" s="1">
        <v>481867916.36989784</v>
      </c>
      <c r="C456" s="1" t="s">
        <v>47</v>
      </c>
      <c r="D456" s="1">
        <v>5888</v>
      </c>
      <c r="E456" s="1" t="s">
        <v>39</v>
      </c>
      <c r="F456" s="1" t="str">
        <f>VLOOKUP(Tbl_Transaktion[[#This Row],[Ansvar]],Tbl_Ansvar[],2,FALSE)</f>
        <v>Avdelningen Solstrålen</v>
      </c>
      <c r="G456" s="1" t="str">
        <f>VLOOKUP(Tbl_Transaktion[[#This Row],[Ansvar]],Tbl_Ansvar[],3,FALSE)</f>
        <v>Maria Andersson</v>
      </c>
      <c r="H456" s="1"/>
      <c r="I456" s="1"/>
      <c r="J456" s="1"/>
      <c r="K456" s="1"/>
      <c r="L456" s="1" t="s">
        <v>37</v>
      </c>
      <c r="M456" s="1" t="s">
        <v>19</v>
      </c>
      <c r="N456" s="1">
        <v>114.83650704973677</v>
      </c>
      <c r="O456" s="4">
        <v>2380</v>
      </c>
      <c r="P456" s="16">
        <v>43787</v>
      </c>
      <c r="Q456" s="1">
        <f>YEAR(Tbl_Transaktion[[#This Row],[Bokföringsdatum]])</f>
        <v>2019</v>
      </c>
      <c r="R456" s="28">
        <f>MONTH(Tbl_Transaktion[[#This Row],[Bokföringsdatum]])</f>
        <v>11</v>
      </c>
      <c r="S456" s="28">
        <f>DAY(Tbl_Transaktion[[#This Row],[Bokföringsdatum]])</f>
        <v>18</v>
      </c>
    </row>
    <row r="457" spans="1:19" x14ac:dyDescent="0.3">
      <c r="A457" s="15" t="s">
        <v>24</v>
      </c>
      <c r="B457" s="1">
        <v>481867916.36989784</v>
      </c>
      <c r="C457" s="1" t="s">
        <v>47</v>
      </c>
      <c r="D457" s="1">
        <v>5888</v>
      </c>
      <c r="E457" s="1" t="s">
        <v>39</v>
      </c>
      <c r="F457" s="1" t="str">
        <f>VLOOKUP(Tbl_Transaktion[[#This Row],[Ansvar]],Tbl_Ansvar[],2,FALSE)</f>
        <v>Avdelningen Solstrålen</v>
      </c>
      <c r="G457" s="1" t="str">
        <f>VLOOKUP(Tbl_Transaktion[[#This Row],[Ansvar]],Tbl_Ansvar[],3,FALSE)</f>
        <v>Maria Andersson</v>
      </c>
      <c r="H457" s="1"/>
      <c r="I457" s="1"/>
      <c r="J457" s="1"/>
      <c r="K457" s="1"/>
      <c r="L457" s="1" t="s">
        <v>37</v>
      </c>
      <c r="M457" s="1" t="s">
        <v>19</v>
      </c>
      <c r="N457" s="1">
        <v>171.62202443129789</v>
      </c>
      <c r="O457" s="4">
        <v>3391</v>
      </c>
      <c r="P457" s="16">
        <v>43788</v>
      </c>
      <c r="Q457" s="1">
        <f>YEAR(Tbl_Transaktion[[#This Row],[Bokföringsdatum]])</f>
        <v>2019</v>
      </c>
      <c r="R457" s="28">
        <f>MONTH(Tbl_Transaktion[[#This Row],[Bokföringsdatum]])</f>
        <v>11</v>
      </c>
      <c r="S457" s="28">
        <f>DAY(Tbl_Transaktion[[#This Row],[Bokföringsdatum]])</f>
        <v>19</v>
      </c>
    </row>
    <row r="458" spans="1:19" x14ac:dyDescent="0.3">
      <c r="A458" s="15" t="s">
        <v>24</v>
      </c>
      <c r="B458" s="1">
        <v>227508121.19171169</v>
      </c>
      <c r="C458" s="1" t="s">
        <v>47</v>
      </c>
      <c r="D458" s="1">
        <v>5888</v>
      </c>
      <c r="E458" s="1" t="s">
        <v>20</v>
      </c>
      <c r="F458" s="1" t="str">
        <f>VLOOKUP(Tbl_Transaktion[[#This Row],[Ansvar]],Tbl_Ansvar[],2,FALSE)</f>
        <v>Avdelningen Fröet</v>
      </c>
      <c r="G458" s="1" t="str">
        <f>VLOOKUP(Tbl_Transaktion[[#This Row],[Ansvar]],Tbl_Ansvar[],3,FALSE)</f>
        <v>Maria Andersson</v>
      </c>
      <c r="H458" s="1"/>
      <c r="I458" s="1"/>
      <c r="J458" s="1"/>
      <c r="K458" s="1"/>
      <c r="L458" s="1" t="s">
        <v>37</v>
      </c>
      <c r="M458" s="1" t="s">
        <v>19</v>
      </c>
      <c r="N458" s="1">
        <v>227.14305007604364</v>
      </c>
      <c r="O458" s="4">
        <v>134747</v>
      </c>
      <c r="P458" s="16">
        <v>43789</v>
      </c>
      <c r="Q458" s="1">
        <f>YEAR(Tbl_Transaktion[[#This Row],[Bokföringsdatum]])</f>
        <v>2019</v>
      </c>
      <c r="R458" s="28">
        <f>MONTH(Tbl_Transaktion[[#This Row],[Bokföringsdatum]])</f>
        <v>11</v>
      </c>
      <c r="S458" s="28">
        <f>DAY(Tbl_Transaktion[[#This Row],[Bokföringsdatum]])</f>
        <v>20</v>
      </c>
    </row>
    <row r="459" spans="1:19" x14ac:dyDescent="0.3">
      <c r="A459" s="15" t="s">
        <v>24</v>
      </c>
      <c r="B459" s="1">
        <v>227508121.19171169</v>
      </c>
      <c r="C459" s="1" t="s">
        <v>47</v>
      </c>
      <c r="D459" s="1">
        <v>5888</v>
      </c>
      <c r="E459" s="1" t="s">
        <v>20</v>
      </c>
      <c r="F459" s="1" t="str">
        <f>VLOOKUP(Tbl_Transaktion[[#This Row],[Ansvar]],Tbl_Ansvar[],2,FALSE)</f>
        <v>Avdelningen Fröet</v>
      </c>
      <c r="G459" s="1" t="str">
        <f>VLOOKUP(Tbl_Transaktion[[#This Row],[Ansvar]],Tbl_Ansvar[],3,FALSE)</f>
        <v>Maria Andersson</v>
      </c>
      <c r="H459" s="1"/>
      <c r="I459" s="1"/>
      <c r="J459" s="1"/>
      <c r="K459" s="1"/>
      <c r="L459" s="1" t="s">
        <v>37</v>
      </c>
      <c r="M459" s="1" t="s">
        <v>19</v>
      </c>
      <c r="N459" s="1">
        <v>193.29447547610832</v>
      </c>
      <c r="O459" s="4">
        <v>248465</v>
      </c>
      <c r="P459" s="16">
        <v>43790</v>
      </c>
      <c r="Q459" s="1">
        <f>YEAR(Tbl_Transaktion[[#This Row],[Bokföringsdatum]])</f>
        <v>2019</v>
      </c>
      <c r="R459" s="28">
        <f>MONTH(Tbl_Transaktion[[#This Row],[Bokföringsdatum]])</f>
        <v>11</v>
      </c>
      <c r="S459" s="28">
        <f>DAY(Tbl_Transaktion[[#This Row],[Bokföringsdatum]])</f>
        <v>21</v>
      </c>
    </row>
    <row r="460" spans="1:19" x14ac:dyDescent="0.3">
      <c r="A460" s="15" t="s">
        <v>24</v>
      </c>
      <c r="B460" s="1">
        <v>32585405.666608982</v>
      </c>
      <c r="C460" s="1" t="s">
        <v>47</v>
      </c>
      <c r="D460" s="1">
        <v>5888</v>
      </c>
      <c r="E460" s="1" t="s">
        <v>20</v>
      </c>
      <c r="F460" s="1" t="str">
        <f>VLOOKUP(Tbl_Transaktion[[#This Row],[Ansvar]],Tbl_Ansvar[],2,FALSE)</f>
        <v>Avdelningen Fröet</v>
      </c>
      <c r="G460" s="1" t="str">
        <f>VLOOKUP(Tbl_Transaktion[[#This Row],[Ansvar]],Tbl_Ansvar[],3,FALSE)</f>
        <v>Maria Andersson</v>
      </c>
      <c r="H460" s="1"/>
      <c r="I460" s="1"/>
      <c r="J460" s="1"/>
      <c r="K460" s="1" t="s">
        <v>23</v>
      </c>
      <c r="L460" s="1" t="s">
        <v>37</v>
      </c>
      <c r="M460" s="1" t="s">
        <v>19</v>
      </c>
      <c r="N460" s="1">
        <v>193.47125069983102</v>
      </c>
      <c r="O460" s="4">
        <v>287553</v>
      </c>
      <c r="P460" s="16">
        <v>43791</v>
      </c>
      <c r="Q460" s="1">
        <f>YEAR(Tbl_Transaktion[[#This Row],[Bokföringsdatum]])</f>
        <v>2019</v>
      </c>
      <c r="R460" s="28">
        <f>MONTH(Tbl_Transaktion[[#This Row],[Bokföringsdatum]])</f>
        <v>11</v>
      </c>
      <c r="S460" s="28">
        <f>DAY(Tbl_Transaktion[[#This Row],[Bokföringsdatum]])</f>
        <v>22</v>
      </c>
    </row>
    <row r="461" spans="1:19" x14ac:dyDescent="0.3">
      <c r="A461" s="15" t="s">
        <v>24</v>
      </c>
      <c r="B461" s="1">
        <v>32585405.666608982</v>
      </c>
      <c r="C461" s="1" t="s">
        <v>47</v>
      </c>
      <c r="D461" s="1">
        <v>5888</v>
      </c>
      <c r="E461" s="1" t="s">
        <v>20</v>
      </c>
      <c r="F461" s="1" t="str">
        <f>VLOOKUP(Tbl_Transaktion[[#This Row],[Ansvar]],Tbl_Ansvar[],2,FALSE)</f>
        <v>Avdelningen Fröet</v>
      </c>
      <c r="G461" s="1" t="str">
        <f>VLOOKUP(Tbl_Transaktion[[#This Row],[Ansvar]],Tbl_Ansvar[],3,FALSE)</f>
        <v>Maria Andersson</v>
      </c>
      <c r="H461" s="1"/>
      <c r="I461" s="1"/>
      <c r="J461" s="1"/>
      <c r="K461" s="1" t="s">
        <v>23</v>
      </c>
      <c r="L461" s="1" t="s">
        <v>37</v>
      </c>
      <c r="M461" s="1" t="s">
        <v>19</v>
      </c>
      <c r="N461" s="1">
        <v>227.66317036692038</v>
      </c>
      <c r="O461" s="4">
        <v>293276</v>
      </c>
      <c r="P461" s="16">
        <v>43792</v>
      </c>
      <c r="Q461" s="1">
        <f>YEAR(Tbl_Transaktion[[#This Row],[Bokföringsdatum]])</f>
        <v>2019</v>
      </c>
      <c r="R461" s="28">
        <f>MONTH(Tbl_Transaktion[[#This Row],[Bokföringsdatum]])</f>
        <v>11</v>
      </c>
      <c r="S461" s="28">
        <f>DAY(Tbl_Transaktion[[#This Row],[Bokföringsdatum]])</f>
        <v>23</v>
      </c>
    </row>
    <row r="462" spans="1:19" x14ac:dyDescent="0.3">
      <c r="A462" s="15" t="s">
        <v>24</v>
      </c>
      <c r="B462" s="1">
        <v>179262568.97416005</v>
      </c>
      <c r="C462" s="1" t="s">
        <v>47</v>
      </c>
      <c r="D462" s="1">
        <v>5888</v>
      </c>
      <c r="E462" s="1" t="s">
        <v>20</v>
      </c>
      <c r="F462" s="1" t="str">
        <f>VLOOKUP(Tbl_Transaktion[[#This Row],[Ansvar]],Tbl_Ansvar[],2,FALSE)</f>
        <v>Avdelningen Fröet</v>
      </c>
      <c r="G462" s="1" t="str">
        <f>VLOOKUP(Tbl_Transaktion[[#This Row],[Ansvar]],Tbl_Ansvar[],3,FALSE)</f>
        <v>Maria Andersson</v>
      </c>
      <c r="H462" s="1"/>
      <c r="I462" s="1"/>
      <c r="J462" s="1"/>
      <c r="K462" s="1"/>
      <c r="L462" s="1" t="s">
        <v>37</v>
      </c>
      <c r="M462" s="1" t="s">
        <v>19</v>
      </c>
      <c r="N462" s="1">
        <v>628.89892291559102</v>
      </c>
      <c r="O462" s="4">
        <v>466417</v>
      </c>
      <c r="P462" s="16">
        <v>43793</v>
      </c>
      <c r="Q462" s="1">
        <f>YEAR(Tbl_Transaktion[[#This Row],[Bokföringsdatum]])</f>
        <v>2019</v>
      </c>
      <c r="R462" s="28">
        <f>MONTH(Tbl_Transaktion[[#This Row],[Bokföringsdatum]])</f>
        <v>11</v>
      </c>
      <c r="S462" s="28">
        <f>DAY(Tbl_Transaktion[[#This Row],[Bokföringsdatum]])</f>
        <v>24</v>
      </c>
    </row>
    <row r="463" spans="1:19" x14ac:dyDescent="0.3">
      <c r="A463" s="15" t="s">
        <v>59</v>
      </c>
      <c r="B463" s="1">
        <v>2318982.7801439548</v>
      </c>
      <c r="C463" s="1" t="s">
        <v>63</v>
      </c>
      <c r="D463" s="1">
        <v>8890</v>
      </c>
      <c r="E463" s="1" t="s">
        <v>20</v>
      </c>
      <c r="F463" s="1" t="str">
        <f>VLOOKUP(Tbl_Transaktion[[#This Row],[Ansvar]],Tbl_Ansvar[],2,FALSE)</f>
        <v>Avdelningen Fröet</v>
      </c>
      <c r="G463" s="1" t="str">
        <f>VLOOKUP(Tbl_Transaktion[[#This Row],[Ansvar]],Tbl_Ansvar[],3,FALSE)</f>
        <v>Maria Andersson</v>
      </c>
      <c r="H463" s="1"/>
      <c r="I463" s="1"/>
      <c r="J463" s="1" t="s">
        <v>26</v>
      </c>
      <c r="K463" s="1"/>
      <c r="L463" s="1" t="s">
        <v>37</v>
      </c>
      <c r="M463" s="1" t="s">
        <v>19</v>
      </c>
      <c r="N463" s="1">
        <v>36189.951945730543</v>
      </c>
      <c r="O463" s="4"/>
      <c r="P463" s="16">
        <v>43794</v>
      </c>
      <c r="Q463" s="1">
        <f>YEAR(Tbl_Transaktion[[#This Row],[Bokföringsdatum]])</f>
        <v>2019</v>
      </c>
      <c r="R463" s="28">
        <f>MONTH(Tbl_Transaktion[[#This Row],[Bokföringsdatum]])</f>
        <v>11</v>
      </c>
      <c r="S463" s="28">
        <f>DAY(Tbl_Transaktion[[#This Row],[Bokföringsdatum]])</f>
        <v>25</v>
      </c>
    </row>
    <row r="464" spans="1:19" x14ac:dyDescent="0.3">
      <c r="A464" s="15" t="s">
        <v>59</v>
      </c>
      <c r="B464" s="1">
        <v>2318982.7801439548</v>
      </c>
      <c r="C464" s="1" t="s">
        <v>63</v>
      </c>
      <c r="D464" s="1">
        <v>8890</v>
      </c>
      <c r="E464" s="1" t="s">
        <v>16</v>
      </c>
      <c r="F464" s="1" t="str">
        <f>VLOOKUP(Tbl_Transaktion[[#This Row],[Ansvar]],Tbl_Ansvar[],2,FALSE)</f>
        <v>Avdelningen Blomman</v>
      </c>
      <c r="G464" s="1" t="str">
        <f>VLOOKUP(Tbl_Transaktion[[#This Row],[Ansvar]],Tbl_Ansvar[],3,FALSE)</f>
        <v>Maria Andersson</v>
      </c>
      <c r="H464" s="1"/>
      <c r="I464" s="1"/>
      <c r="J464" s="1" t="s">
        <v>26</v>
      </c>
      <c r="K464" s="1"/>
      <c r="L464" s="1" t="s">
        <v>37</v>
      </c>
      <c r="M464" s="1" t="s">
        <v>19</v>
      </c>
      <c r="N464" s="1">
        <v>46288.243724917593</v>
      </c>
      <c r="O464" s="4"/>
      <c r="P464" s="16">
        <v>43795</v>
      </c>
      <c r="Q464" s="1">
        <f>YEAR(Tbl_Transaktion[[#This Row],[Bokföringsdatum]])</f>
        <v>2019</v>
      </c>
      <c r="R464" s="28">
        <f>MONTH(Tbl_Transaktion[[#This Row],[Bokföringsdatum]])</f>
        <v>11</v>
      </c>
      <c r="S464" s="28">
        <f>DAY(Tbl_Transaktion[[#This Row],[Bokföringsdatum]])</f>
        <v>26</v>
      </c>
    </row>
    <row r="465" spans="1:19" x14ac:dyDescent="0.3">
      <c r="A465" s="15" t="s">
        <v>59</v>
      </c>
      <c r="B465" s="1">
        <v>2318982.7801439548</v>
      </c>
      <c r="C465" s="1" t="s">
        <v>63</v>
      </c>
      <c r="D465" s="1">
        <v>8890</v>
      </c>
      <c r="E465" s="1" t="s">
        <v>16</v>
      </c>
      <c r="F465" s="1" t="str">
        <f>VLOOKUP(Tbl_Transaktion[[#This Row],[Ansvar]],Tbl_Ansvar[],2,FALSE)</f>
        <v>Avdelningen Blomman</v>
      </c>
      <c r="G465" s="1" t="str">
        <f>VLOOKUP(Tbl_Transaktion[[#This Row],[Ansvar]],Tbl_Ansvar[],3,FALSE)</f>
        <v>Maria Andersson</v>
      </c>
      <c r="H465" s="1"/>
      <c r="I465" s="1"/>
      <c r="J465" s="1" t="s">
        <v>26</v>
      </c>
      <c r="K465" s="1"/>
      <c r="L465" s="1" t="s">
        <v>37</v>
      </c>
      <c r="M465" s="1" t="s">
        <v>19</v>
      </c>
      <c r="N465" s="1">
        <v>15094.705212236287</v>
      </c>
      <c r="O465" s="4"/>
      <c r="P465" s="16">
        <v>43796</v>
      </c>
      <c r="Q465" s="1">
        <f>YEAR(Tbl_Transaktion[[#This Row],[Bokföringsdatum]])</f>
        <v>2019</v>
      </c>
      <c r="R465" s="28">
        <f>MONTH(Tbl_Transaktion[[#This Row],[Bokföringsdatum]])</f>
        <v>11</v>
      </c>
      <c r="S465" s="28">
        <f>DAY(Tbl_Transaktion[[#This Row],[Bokföringsdatum]])</f>
        <v>27</v>
      </c>
    </row>
    <row r="466" spans="1:19" x14ac:dyDescent="0.3">
      <c r="A466" s="15" t="s">
        <v>24</v>
      </c>
      <c r="B466" s="1">
        <v>381220751.72140127</v>
      </c>
      <c r="C466" s="1" t="s">
        <v>48</v>
      </c>
      <c r="D466" s="1">
        <v>8890</v>
      </c>
      <c r="E466" s="1" t="s">
        <v>20</v>
      </c>
      <c r="F466" s="1" t="str">
        <f>VLOOKUP(Tbl_Transaktion[[#This Row],[Ansvar]],Tbl_Ansvar[],2,FALSE)</f>
        <v>Avdelningen Fröet</v>
      </c>
      <c r="G466" s="1" t="str">
        <f>VLOOKUP(Tbl_Transaktion[[#This Row],[Ansvar]],Tbl_Ansvar[],3,FALSE)</f>
        <v>Maria Andersson</v>
      </c>
      <c r="H466" s="1"/>
      <c r="I466" s="1"/>
      <c r="J466" s="1" t="s">
        <v>53</v>
      </c>
      <c r="K466" s="1"/>
      <c r="L466" s="1" t="s">
        <v>37</v>
      </c>
      <c r="M466" s="1" t="s">
        <v>19</v>
      </c>
      <c r="N466" s="1">
        <v>3844.0921817764415</v>
      </c>
      <c r="O466" s="4">
        <v>1000</v>
      </c>
      <c r="P466" s="16">
        <v>43797</v>
      </c>
      <c r="Q466" s="1">
        <f>YEAR(Tbl_Transaktion[[#This Row],[Bokföringsdatum]])</f>
        <v>2019</v>
      </c>
      <c r="R466" s="28">
        <f>MONTH(Tbl_Transaktion[[#This Row],[Bokföringsdatum]])</f>
        <v>11</v>
      </c>
      <c r="S466" s="28">
        <f>DAY(Tbl_Transaktion[[#This Row],[Bokföringsdatum]])</f>
        <v>28</v>
      </c>
    </row>
    <row r="467" spans="1:19" x14ac:dyDescent="0.3">
      <c r="A467" s="15" t="s">
        <v>24</v>
      </c>
      <c r="B467" s="1">
        <v>668733470.27534974</v>
      </c>
      <c r="C467" s="1" t="s">
        <v>48</v>
      </c>
      <c r="D467" s="1">
        <v>8890</v>
      </c>
      <c r="E467" s="1" t="s">
        <v>20</v>
      </c>
      <c r="F467" s="1" t="str">
        <f>VLOOKUP(Tbl_Transaktion[[#This Row],[Ansvar]],Tbl_Ansvar[],2,FALSE)</f>
        <v>Avdelningen Fröet</v>
      </c>
      <c r="G467" s="1" t="str">
        <f>VLOOKUP(Tbl_Transaktion[[#This Row],[Ansvar]],Tbl_Ansvar[],3,FALSE)</f>
        <v>Maria Andersson</v>
      </c>
      <c r="H467" s="1"/>
      <c r="I467" s="1"/>
      <c r="J467" s="1" t="s">
        <v>53</v>
      </c>
      <c r="K467" s="1"/>
      <c r="L467" s="1" t="s">
        <v>37</v>
      </c>
      <c r="M467" s="1" t="s">
        <v>19</v>
      </c>
      <c r="N467" s="1">
        <v>46289.130110178245</v>
      </c>
      <c r="O467" s="4">
        <v>990711</v>
      </c>
      <c r="P467" s="16">
        <v>43798</v>
      </c>
      <c r="Q467" s="1">
        <f>YEAR(Tbl_Transaktion[[#This Row],[Bokföringsdatum]])</f>
        <v>2019</v>
      </c>
      <c r="R467" s="28">
        <f>MONTH(Tbl_Transaktion[[#This Row],[Bokföringsdatum]])</f>
        <v>11</v>
      </c>
      <c r="S467" s="28">
        <f>DAY(Tbl_Transaktion[[#This Row],[Bokföringsdatum]])</f>
        <v>29</v>
      </c>
    </row>
    <row r="468" spans="1:19" x14ac:dyDescent="0.3">
      <c r="A468" s="15" t="s">
        <v>34</v>
      </c>
      <c r="B468" s="1">
        <v>3517348.2422150136</v>
      </c>
      <c r="C468" s="1" t="s">
        <v>35</v>
      </c>
      <c r="D468" s="1">
        <v>8890</v>
      </c>
      <c r="E468" s="1" t="s">
        <v>20</v>
      </c>
      <c r="F468" s="1" t="str">
        <f>VLOOKUP(Tbl_Transaktion[[#This Row],[Ansvar]],Tbl_Ansvar[],2,FALSE)</f>
        <v>Avdelningen Fröet</v>
      </c>
      <c r="G468" s="1" t="str">
        <f>VLOOKUP(Tbl_Transaktion[[#This Row],[Ansvar]],Tbl_Ansvar[],3,FALSE)</f>
        <v>Maria Andersson</v>
      </c>
      <c r="H468" s="1"/>
      <c r="I468" s="1"/>
      <c r="J468" s="1" t="s">
        <v>26</v>
      </c>
      <c r="K468" s="1"/>
      <c r="L468" s="1" t="s">
        <v>64</v>
      </c>
      <c r="M468" s="1" t="s">
        <v>19</v>
      </c>
      <c r="N468" s="1">
        <v>977.34721065912856</v>
      </c>
      <c r="O468" s="4"/>
      <c r="P468" s="16">
        <v>43799</v>
      </c>
      <c r="Q468" s="1">
        <f>YEAR(Tbl_Transaktion[[#This Row],[Bokföringsdatum]])</f>
        <v>2019</v>
      </c>
      <c r="R468" s="28">
        <f>MONTH(Tbl_Transaktion[[#This Row],[Bokföringsdatum]])</f>
        <v>11</v>
      </c>
      <c r="S468" s="28">
        <f>DAY(Tbl_Transaktion[[#This Row],[Bokföringsdatum]])</f>
        <v>30</v>
      </c>
    </row>
    <row r="469" spans="1:19" x14ac:dyDescent="0.3">
      <c r="A469" s="15" t="s">
        <v>59</v>
      </c>
      <c r="B469" s="1">
        <v>3770773.8570721992</v>
      </c>
      <c r="C469" s="1" t="s">
        <v>65</v>
      </c>
      <c r="D469" s="1">
        <v>8890</v>
      </c>
      <c r="E469" s="1" t="s">
        <v>20</v>
      </c>
      <c r="F469" s="1" t="str">
        <f>VLOOKUP(Tbl_Transaktion[[#This Row],[Ansvar]],Tbl_Ansvar[],2,FALSE)</f>
        <v>Avdelningen Fröet</v>
      </c>
      <c r="G469" s="1" t="str">
        <f>VLOOKUP(Tbl_Transaktion[[#This Row],[Ansvar]],Tbl_Ansvar[],3,FALSE)</f>
        <v>Maria Andersson</v>
      </c>
      <c r="H469" s="1"/>
      <c r="I469" s="1"/>
      <c r="J469" s="1" t="s">
        <v>26</v>
      </c>
      <c r="K469" s="1"/>
      <c r="L469" s="1" t="s">
        <v>37</v>
      </c>
      <c r="M469" s="1" t="s">
        <v>19</v>
      </c>
      <c r="N469" s="1">
        <v>-46101.549458005444</v>
      </c>
      <c r="O469" s="4"/>
      <c r="P469" s="16">
        <v>43800</v>
      </c>
      <c r="Q469" s="1">
        <f>YEAR(Tbl_Transaktion[[#This Row],[Bokföringsdatum]])</f>
        <v>2019</v>
      </c>
      <c r="R469" s="28">
        <f>MONTH(Tbl_Transaktion[[#This Row],[Bokföringsdatum]])</f>
        <v>12</v>
      </c>
      <c r="S469" s="28">
        <f>DAY(Tbl_Transaktion[[#This Row],[Bokföringsdatum]])</f>
        <v>1</v>
      </c>
    </row>
    <row r="470" spans="1:19" x14ac:dyDescent="0.3">
      <c r="A470" s="15" t="s">
        <v>59</v>
      </c>
      <c r="B470" s="1">
        <v>3770773.8570721992</v>
      </c>
      <c r="C470" s="1" t="s">
        <v>65</v>
      </c>
      <c r="D470" s="1">
        <v>8890</v>
      </c>
      <c r="E470" s="1" t="s">
        <v>20</v>
      </c>
      <c r="F470" s="1" t="str">
        <f>VLOOKUP(Tbl_Transaktion[[#This Row],[Ansvar]],Tbl_Ansvar[],2,FALSE)</f>
        <v>Avdelningen Fröet</v>
      </c>
      <c r="G470" s="1" t="str">
        <f>VLOOKUP(Tbl_Transaktion[[#This Row],[Ansvar]],Tbl_Ansvar[],3,FALSE)</f>
        <v>Maria Andersson</v>
      </c>
      <c r="H470" s="1"/>
      <c r="I470" s="1"/>
      <c r="J470" s="1" t="s">
        <v>26</v>
      </c>
      <c r="K470" s="1"/>
      <c r="L470" s="1" t="s">
        <v>37</v>
      </c>
      <c r="M470" s="1" t="s">
        <v>19</v>
      </c>
      <c r="N470" s="1">
        <v>-36188.551132489403</v>
      </c>
      <c r="O470" s="4"/>
      <c r="P470" s="16">
        <v>43801</v>
      </c>
      <c r="Q470" s="1">
        <f>YEAR(Tbl_Transaktion[[#This Row],[Bokföringsdatum]])</f>
        <v>2019</v>
      </c>
      <c r="R470" s="28">
        <f>MONTH(Tbl_Transaktion[[#This Row],[Bokföringsdatum]])</f>
        <v>12</v>
      </c>
      <c r="S470" s="28">
        <f>DAY(Tbl_Transaktion[[#This Row],[Bokföringsdatum]])</f>
        <v>2</v>
      </c>
    </row>
    <row r="471" spans="1:19" x14ac:dyDescent="0.3">
      <c r="A471" s="15" t="s">
        <v>59</v>
      </c>
      <c r="B471" s="1">
        <v>3770773.8570721992</v>
      </c>
      <c r="C471" s="1" t="s">
        <v>60</v>
      </c>
      <c r="D471" s="1">
        <v>8890</v>
      </c>
      <c r="E471" s="1" t="s">
        <v>20</v>
      </c>
      <c r="F471" s="1" t="str">
        <f>VLOOKUP(Tbl_Transaktion[[#This Row],[Ansvar]],Tbl_Ansvar[],2,FALSE)</f>
        <v>Avdelningen Fröet</v>
      </c>
      <c r="G471" s="1" t="str">
        <f>VLOOKUP(Tbl_Transaktion[[#This Row],[Ansvar]],Tbl_Ansvar[],3,FALSE)</f>
        <v>Maria Andersson</v>
      </c>
      <c r="H471" s="1"/>
      <c r="I471" s="1"/>
      <c r="J471" s="1" t="s">
        <v>26</v>
      </c>
      <c r="K471" s="1"/>
      <c r="L471" s="1" t="s">
        <v>37</v>
      </c>
      <c r="M471" s="1" t="s">
        <v>19</v>
      </c>
      <c r="N471" s="1">
        <v>-26975.530890188642</v>
      </c>
      <c r="O471" s="4"/>
      <c r="P471" s="16">
        <v>43802</v>
      </c>
      <c r="Q471" s="1">
        <f>YEAR(Tbl_Transaktion[[#This Row],[Bokföringsdatum]])</f>
        <v>2019</v>
      </c>
      <c r="R471" s="28">
        <f>MONTH(Tbl_Transaktion[[#This Row],[Bokföringsdatum]])</f>
        <v>12</v>
      </c>
      <c r="S471" s="28">
        <f>DAY(Tbl_Transaktion[[#This Row],[Bokföringsdatum]])</f>
        <v>3</v>
      </c>
    </row>
    <row r="472" spans="1:19" x14ac:dyDescent="0.3">
      <c r="A472" s="15" t="s">
        <v>24</v>
      </c>
      <c r="B472" s="1">
        <v>350651700.02863538</v>
      </c>
      <c r="C472" s="1" t="s">
        <v>48</v>
      </c>
      <c r="D472" s="1">
        <v>6666</v>
      </c>
      <c r="E472" s="1" t="s">
        <v>20</v>
      </c>
      <c r="F472" s="1" t="str">
        <f>VLOOKUP(Tbl_Transaktion[[#This Row],[Ansvar]],Tbl_Ansvar[],2,FALSE)</f>
        <v>Avdelningen Fröet</v>
      </c>
      <c r="G472" s="1" t="str">
        <f>VLOOKUP(Tbl_Transaktion[[#This Row],[Ansvar]],Tbl_Ansvar[],3,FALSE)</f>
        <v>Maria Andersson</v>
      </c>
      <c r="H472" s="1"/>
      <c r="I472" s="1"/>
      <c r="J472" s="1"/>
      <c r="K472" s="1"/>
      <c r="L472" s="1" t="s">
        <v>37</v>
      </c>
      <c r="M472" s="1" t="s">
        <v>19</v>
      </c>
      <c r="N472" s="1">
        <v>1814.0901811351787</v>
      </c>
      <c r="O472" s="4"/>
      <c r="P472" s="16">
        <v>43803</v>
      </c>
      <c r="Q472" s="1">
        <f>YEAR(Tbl_Transaktion[[#This Row],[Bokföringsdatum]])</f>
        <v>2019</v>
      </c>
      <c r="R472" s="28">
        <f>MONTH(Tbl_Transaktion[[#This Row],[Bokföringsdatum]])</f>
        <v>12</v>
      </c>
      <c r="S472" s="28">
        <f>DAY(Tbl_Transaktion[[#This Row],[Bokföringsdatum]])</f>
        <v>4</v>
      </c>
    </row>
    <row r="473" spans="1:19" x14ac:dyDescent="0.3">
      <c r="A473" s="15" t="s">
        <v>56</v>
      </c>
      <c r="B473" s="1">
        <v>4710200.6610626373</v>
      </c>
      <c r="C473" s="1" t="s">
        <v>57</v>
      </c>
      <c r="D473" s="1">
        <v>6666</v>
      </c>
      <c r="E473" s="1" t="s">
        <v>16</v>
      </c>
      <c r="F473" s="1" t="str">
        <f>VLOOKUP(Tbl_Transaktion[[#This Row],[Ansvar]],Tbl_Ansvar[],2,FALSE)</f>
        <v>Avdelningen Blomman</v>
      </c>
      <c r="G473" s="1" t="str">
        <f>VLOOKUP(Tbl_Transaktion[[#This Row],[Ansvar]],Tbl_Ansvar[],3,FALSE)</f>
        <v>Maria Andersson</v>
      </c>
      <c r="H473" s="1"/>
      <c r="I473" s="1"/>
      <c r="J473" s="1"/>
      <c r="K473" s="1"/>
      <c r="L473" s="1" t="s">
        <v>37</v>
      </c>
      <c r="M473" s="1" t="s">
        <v>19</v>
      </c>
      <c r="N473" s="1">
        <v>1500.9103463445019</v>
      </c>
      <c r="O473" s="4"/>
      <c r="P473" s="16">
        <v>43804</v>
      </c>
      <c r="Q473" s="1">
        <f>YEAR(Tbl_Transaktion[[#This Row],[Bokföringsdatum]])</f>
        <v>2019</v>
      </c>
      <c r="R473" s="28">
        <f>MONTH(Tbl_Transaktion[[#This Row],[Bokföringsdatum]])</f>
        <v>12</v>
      </c>
      <c r="S473" s="28">
        <f>DAY(Tbl_Transaktion[[#This Row],[Bokföringsdatum]])</f>
        <v>5</v>
      </c>
    </row>
    <row r="474" spans="1:19" x14ac:dyDescent="0.3">
      <c r="A474" s="15" t="s">
        <v>56</v>
      </c>
      <c r="B474" s="1">
        <v>4710200.6610626373</v>
      </c>
      <c r="C474" s="1" t="s">
        <v>57</v>
      </c>
      <c r="D474" s="1">
        <v>6666</v>
      </c>
      <c r="E474" s="1" t="s">
        <v>16</v>
      </c>
      <c r="F474" s="1" t="str">
        <f>VLOOKUP(Tbl_Transaktion[[#This Row],[Ansvar]],Tbl_Ansvar[],2,FALSE)</f>
        <v>Avdelningen Blomman</v>
      </c>
      <c r="G474" s="1" t="str">
        <f>VLOOKUP(Tbl_Transaktion[[#This Row],[Ansvar]],Tbl_Ansvar[],3,FALSE)</f>
        <v>Maria Andersson</v>
      </c>
      <c r="H474" s="1"/>
      <c r="I474" s="1"/>
      <c r="J474" s="1"/>
      <c r="K474" s="1"/>
      <c r="L474" s="1" t="s">
        <v>37</v>
      </c>
      <c r="M474" s="1" t="s">
        <v>19</v>
      </c>
      <c r="N474" s="1">
        <v>1500.6175855094114</v>
      </c>
      <c r="O474" s="4"/>
      <c r="P474" s="16">
        <v>43805</v>
      </c>
      <c r="Q474" s="1">
        <f>YEAR(Tbl_Transaktion[[#This Row],[Bokföringsdatum]])</f>
        <v>2019</v>
      </c>
      <c r="R474" s="28">
        <f>MONTH(Tbl_Transaktion[[#This Row],[Bokföringsdatum]])</f>
        <v>12</v>
      </c>
      <c r="S474" s="28">
        <f>DAY(Tbl_Transaktion[[#This Row],[Bokföringsdatum]])</f>
        <v>6</v>
      </c>
    </row>
    <row r="475" spans="1:19" x14ac:dyDescent="0.3">
      <c r="A475" s="15" t="s">
        <v>56</v>
      </c>
      <c r="B475" s="1">
        <v>4710200.6610626373</v>
      </c>
      <c r="C475" s="1" t="s">
        <v>57</v>
      </c>
      <c r="D475" s="1">
        <v>6666</v>
      </c>
      <c r="E475" s="1" t="s">
        <v>16</v>
      </c>
      <c r="F475" s="1" t="str">
        <f>VLOOKUP(Tbl_Transaktion[[#This Row],[Ansvar]],Tbl_Ansvar[],2,FALSE)</f>
        <v>Avdelningen Blomman</v>
      </c>
      <c r="G475" s="1" t="str">
        <f>VLOOKUP(Tbl_Transaktion[[#This Row],[Ansvar]],Tbl_Ansvar[],3,FALSE)</f>
        <v>Maria Andersson</v>
      </c>
      <c r="H475" s="1"/>
      <c r="I475" s="1"/>
      <c r="J475" s="1"/>
      <c r="K475" s="1"/>
      <c r="L475" s="1" t="s">
        <v>37</v>
      </c>
      <c r="M475" s="1" t="s">
        <v>19</v>
      </c>
      <c r="N475" s="1">
        <v>1501.822739090343</v>
      </c>
      <c r="O475" s="4"/>
      <c r="P475" s="16">
        <v>43806</v>
      </c>
      <c r="Q475" s="1">
        <f>YEAR(Tbl_Transaktion[[#This Row],[Bokföringsdatum]])</f>
        <v>2019</v>
      </c>
      <c r="R475" s="28">
        <f>MONTH(Tbl_Transaktion[[#This Row],[Bokföringsdatum]])</f>
        <v>12</v>
      </c>
      <c r="S475" s="28">
        <f>DAY(Tbl_Transaktion[[#This Row],[Bokföringsdatum]])</f>
        <v>7</v>
      </c>
    </row>
    <row r="476" spans="1:19" x14ac:dyDescent="0.3">
      <c r="A476" s="15" t="s">
        <v>24</v>
      </c>
      <c r="B476" s="1">
        <v>1153068916.0928597</v>
      </c>
      <c r="C476" s="1" t="s">
        <v>48</v>
      </c>
      <c r="D476" s="1">
        <v>6666</v>
      </c>
      <c r="E476" s="1" t="s">
        <v>20</v>
      </c>
      <c r="F476" s="1" t="str">
        <f>VLOOKUP(Tbl_Transaktion[[#This Row],[Ansvar]],Tbl_Ansvar[],2,FALSE)</f>
        <v>Avdelningen Fröet</v>
      </c>
      <c r="G476" s="1" t="str">
        <f>VLOOKUP(Tbl_Transaktion[[#This Row],[Ansvar]],Tbl_Ansvar[],3,FALSE)</f>
        <v>Maria Andersson</v>
      </c>
      <c r="H476" s="1"/>
      <c r="I476" s="1"/>
      <c r="J476" s="1"/>
      <c r="K476" s="1"/>
      <c r="L476" s="1" t="s">
        <v>37</v>
      </c>
      <c r="M476" s="1" t="s">
        <v>28</v>
      </c>
      <c r="N476" s="1">
        <v>1474.3261349024528</v>
      </c>
      <c r="O476" s="4">
        <v>213784007</v>
      </c>
      <c r="P476" s="16">
        <v>43807</v>
      </c>
      <c r="Q476" s="1">
        <f>YEAR(Tbl_Transaktion[[#This Row],[Bokföringsdatum]])</f>
        <v>2019</v>
      </c>
      <c r="R476" s="28">
        <f>MONTH(Tbl_Transaktion[[#This Row],[Bokföringsdatum]])</f>
        <v>12</v>
      </c>
      <c r="S476" s="28">
        <f>DAY(Tbl_Transaktion[[#This Row],[Bokföringsdatum]])</f>
        <v>8</v>
      </c>
    </row>
    <row r="477" spans="1:19" x14ac:dyDescent="0.3">
      <c r="A477" s="15" t="s">
        <v>24</v>
      </c>
      <c r="B477" s="1">
        <v>1109418963.6287816</v>
      </c>
      <c r="C477" s="1" t="s">
        <v>66</v>
      </c>
      <c r="D477" s="1">
        <v>6666</v>
      </c>
      <c r="E477" s="1" t="s">
        <v>20</v>
      </c>
      <c r="F477" s="1" t="str">
        <f>VLOOKUP(Tbl_Transaktion[[#This Row],[Ansvar]],Tbl_Ansvar[],2,FALSE)</f>
        <v>Avdelningen Fröet</v>
      </c>
      <c r="G477" s="1" t="str">
        <f>VLOOKUP(Tbl_Transaktion[[#This Row],[Ansvar]],Tbl_Ansvar[],3,FALSE)</f>
        <v>Maria Andersson</v>
      </c>
      <c r="H477" s="1"/>
      <c r="I477" s="1"/>
      <c r="J477" s="1"/>
      <c r="K477" s="1"/>
      <c r="L477" s="1" t="s">
        <v>37</v>
      </c>
      <c r="M477" s="1" t="s">
        <v>28</v>
      </c>
      <c r="N477" s="1">
        <v>1000.9679297782536</v>
      </c>
      <c r="O477" s="4">
        <v>668</v>
      </c>
      <c r="P477" s="16">
        <v>43808</v>
      </c>
      <c r="Q477" s="1">
        <f>YEAR(Tbl_Transaktion[[#This Row],[Bokföringsdatum]])</f>
        <v>2019</v>
      </c>
      <c r="R477" s="28">
        <f>MONTH(Tbl_Transaktion[[#This Row],[Bokföringsdatum]])</f>
        <v>12</v>
      </c>
      <c r="S477" s="28">
        <f>DAY(Tbl_Transaktion[[#This Row],[Bokföringsdatum]])</f>
        <v>9</v>
      </c>
    </row>
    <row r="478" spans="1:19" x14ac:dyDescent="0.3">
      <c r="A478" s="15" t="s">
        <v>24</v>
      </c>
      <c r="B478" s="1">
        <v>53018595.091080762</v>
      </c>
      <c r="C478" s="1" t="s">
        <v>66</v>
      </c>
      <c r="D478" s="1">
        <v>6666</v>
      </c>
      <c r="E478" s="1" t="s">
        <v>20</v>
      </c>
      <c r="F478" s="1" t="str">
        <f>VLOOKUP(Tbl_Transaktion[[#This Row],[Ansvar]],Tbl_Ansvar[],2,FALSE)</f>
        <v>Avdelningen Fröet</v>
      </c>
      <c r="G478" s="1" t="str">
        <f>VLOOKUP(Tbl_Transaktion[[#This Row],[Ansvar]],Tbl_Ansvar[],3,FALSE)</f>
        <v>Maria Andersson</v>
      </c>
      <c r="H478" s="1"/>
      <c r="I478" s="1"/>
      <c r="J478" s="1"/>
      <c r="K478" s="1"/>
      <c r="L478" s="1" t="s">
        <v>37</v>
      </c>
      <c r="M478" s="1" t="s">
        <v>19</v>
      </c>
      <c r="N478" s="1">
        <v>1000.9207856536218</v>
      </c>
      <c r="O478" s="4">
        <v>1643</v>
      </c>
      <c r="P478" s="16">
        <v>43809</v>
      </c>
      <c r="Q478" s="1">
        <f>YEAR(Tbl_Transaktion[[#This Row],[Bokföringsdatum]])</f>
        <v>2019</v>
      </c>
      <c r="R478" s="28">
        <f>MONTH(Tbl_Transaktion[[#This Row],[Bokföringsdatum]])</f>
        <v>12</v>
      </c>
      <c r="S478" s="28">
        <f>DAY(Tbl_Transaktion[[#This Row],[Bokföringsdatum]])</f>
        <v>10</v>
      </c>
    </row>
    <row r="479" spans="1:19" x14ac:dyDescent="0.3">
      <c r="A479" s="15" t="s">
        <v>24</v>
      </c>
      <c r="B479" s="1">
        <v>37369546.941156961</v>
      </c>
      <c r="C479" s="1" t="s">
        <v>66</v>
      </c>
      <c r="D479" s="1">
        <v>6666</v>
      </c>
      <c r="E479" s="1" t="s">
        <v>20</v>
      </c>
      <c r="F479" s="1" t="str">
        <f>VLOOKUP(Tbl_Transaktion[[#This Row],[Ansvar]],Tbl_Ansvar[],2,FALSE)</f>
        <v>Avdelningen Fröet</v>
      </c>
      <c r="G479" s="1" t="str">
        <f>VLOOKUP(Tbl_Transaktion[[#This Row],[Ansvar]],Tbl_Ansvar[],3,FALSE)</f>
        <v>Maria Andersson</v>
      </c>
      <c r="H479" s="1"/>
      <c r="I479" s="1"/>
      <c r="J479" s="1"/>
      <c r="K479" s="1"/>
      <c r="L479" s="1" t="s">
        <v>37</v>
      </c>
      <c r="M479" s="1" t="s">
        <v>19</v>
      </c>
      <c r="N479" s="1">
        <v>701.49824588711658</v>
      </c>
      <c r="O479" s="4">
        <v>3062</v>
      </c>
      <c r="P479" s="16">
        <v>43810</v>
      </c>
      <c r="Q479" s="1">
        <f>YEAR(Tbl_Transaktion[[#This Row],[Bokföringsdatum]])</f>
        <v>2019</v>
      </c>
      <c r="R479" s="28">
        <f>MONTH(Tbl_Transaktion[[#This Row],[Bokföringsdatum]])</f>
        <v>12</v>
      </c>
      <c r="S479" s="28">
        <f>DAY(Tbl_Transaktion[[#This Row],[Bokföringsdatum]])</f>
        <v>11</v>
      </c>
    </row>
    <row r="480" spans="1:19" x14ac:dyDescent="0.3">
      <c r="A480" s="15" t="s">
        <v>24</v>
      </c>
      <c r="B480" s="1">
        <v>557226010.74138558</v>
      </c>
      <c r="C480" s="1" t="s">
        <v>66</v>
      </c>
      <c r="D480" s="1">
        <v>6666</v>
      </c>
      <c r="E480" s="1" t="s">
        <v>20</v>
      </c>
      <c r="F480" s="1" t="str">
        <f>VLOOKUP(Tbl_Transaktion[[#This Row],[Ansvar]],Tbl_Ansvar[],2,FALSE)</f>
        <v>Avdelningen Fröet</v>
      </c>
      <c r="G480" s="1" t="str">
        <f>VLOOKUP(Tbl_Transaktion[[#This Row],[Ansvar]],Tbl_Ansvar[],3,FALSE)</f>
        <v>Maria Andersson</v>
      </c>
      <c r="H480" s="1"/>
      <c r="I480" s="1"/>
      <c r="J480" s="1"/>
      <c r="K480" s="1"/>
      <c r="L480" s="1" t="s">
        <v>37</v>
      </c>
      <c r="M480" s="1" t="s">
        <v>19</v>
      </c>
      <c r="N480" s="1">
        <v>1000.5817288357991</v>
      </c>
      <c r="O480" s="4">
        <v>8637</v>
      </c>
      <c r="P480" s="16">
        <v>43811</v>
      </c>
      <c r="Q480" s="1">
        <f>YEAR(Tbl_Transaktion[[#This Row],[Bokföringsdatum]])</f>
        <v>2019</v>
      </c>
      <c r="R480" s="28">
        <f>MONTH(Tbl_Transaktion[[#This Row],[Bokföringsdatum]])</f>
        <v>12</v>
      </c>
      <c r="S480" s="28">
        <f>DAY(Tbl_Transaktion[[#This Row],[Bokföringsdatum]])</f>
        <v>12</v>
      </c>
    </row>
    <row r="481" spans="1:19" x14ac:dyDescent="0.3">
      <c r="A481" s="15" t="s">
        <v>24</v>
      </c>
      <c r="B481" s="1">
        <v>1097952316.1492863</v>
      </c>
      <c r="C481" s="1" t="s">
        <v>42</v>
      </c>
      <c r="D481" s="1">
        <v>6666</v>
      </c>
      <c r="E481" s="1" t="s">
        <v>20</v>
      </c>
      <c r="F481" s="1" t="str">
        <f>VLOOKUP(Tbl_Transaktion[[#This Row],[Ansvar]],Tbl_Ansvar[],2,FALSE)</f>
        <v>Avdelningen Fröet</v>
      </c>
      <c r="G481" s="1" t="str">
        <f>VLOOKUP(Tbl_Transaktion[[#This Row],[Ansvar]],Tbl_Ansvar[],3,FALSE)</f>
        <v>Maria Andersson</v>
      </c>
      <c r="H481" s="1"/>
      <c r="I481" s="1"/>
      <c r="J481" s="1" t="s">
        <v>53</v>
      </c>
      <c r="K481" s="1"/>
      <c r="L481" s="1" t="s">
        <v>37</v>
      </c>
      <c r="M481" s="1" t="s">
        <v>28</v>
      </c>
      <c r="N481" s="1">
        <v>1176.0397430222595</v>
      </c>
      <c r="O481" s="4">
        <v>11968</v>
      </c>
      <c r="P481" s="16">
        <v>43812</v>
      </c>
      <c r="Q481" s="1">
        <f>YEAR(Tbl_Transaktion[[#This Row],[Bokföringsdatum]])</f>
        <v>2019</v>
      </c>
      <c r="R481" s="28">
        <f>MONTH(Tbl_Transaktion[[#This Row],[Bokföringsdatum]])</f>
        <v>12</v>
      </c>
      <c r="S481" s="28">
        <f>DAY(Tbl_Transaktion[[#This Row],[Bokföringsdatum]])</f>
        <v>13</v>
      </c>
    </row>
    <row r="482" spans="1:19" x14ac:dyDescent="0.3">
      <c r="A482" s="15" t="s">
        <v>24</v>
      </c>
      <c r="B482" s="1">
        <v>904131858.09770346</v>
      </c>
      <c r="C482" s="1" t="s">
        <v>48</v>
      </c>
      <c r="D482" s="1">
        <v>6666</v>
      </c>
      <c r="E482" s="1" t="s">
        <v>20</v>
      </c>
      <c r="F482" s="1" t="str">
        <f>VLOOKUP(Tbl_Transaktion[[#This Row],[Ansvar]],Tbl_Ansvar[],2,FALSE)</f>
        <v>Avdelningen Fröet</v>
      </c>
      <c r="G482" s="1" t="str">
        <f>VLOOKUP(Tbl_Transaktion[[#This Row],[Ansvar]],Tbl_Ansvar[],3,FALSE)</f>
        <v>Maria Andersson</v>
      </c>
      <c r="H482" s="1"/>
      <c r="I482" s="1"/>
      <c r="J482" s="1"/>
      <c r="K482" s="1"/>
      <c r="L482" s="1" t="s">
        <v>37</v>
      </c>
      <c r="M482" s="1" t="s">
        <v>28</v>
      </c>
      <c r="N482" s="1">
        <v>51841.047440937626</v>
      </c>
      <c r="O482" s="4"/>
      <c r="P482" s="16">
        <v>43813</v>
      </c>
      <c r="Q482" s="1">
        <f>YEAR(Tbl_Transaktion[[#This Row],[Bokföringsdatum]])</f>
        <v>2019</v>
      </c>
      <c r="R482" s="28">
        <f>MONTH(Tbl_Transaktion[[#This Row],[Bokföringsdatum]])</f>
        <v>12</v>
      </c>
      <c r="S482" s="28">
        <f>DAY(Tbl_Transaktion[[#This Row],[Bokföringsdatum]])</f>
        <v>14</v>
      </c>
    </row>
    <row r="483" spans="1:19" x14ac:dyDescent="0.3">
      <c r="A483" s="15" t="s">
        <v>24</v>
      </c>
      <c r="B483" s="1">
        <v>1268271955.9454885</v>
      </c>
      <c r="C483" s="1" t="s">
        <v>48</v>
      </c>
      <c r="D483" s="1">
        <v>6666</v>
      </c>
      <c r="E483" s="1" t="s">
        <v>20</v>
      </c>
      <c r="F483" s="1" t="str">
        <f>VLOOKUP(Tbl_Transaktion[[#This Row],[Ansvar]],Tbl_Ansvar[],2,FALSE)</f>
        <v>Avdelningen Fröet</v>
      </c>
      <c r="G483" s="1" t="str">
        <f>VLOOKUP(Tbl_Transaktion[[#This Row],[Ansvar]],Tbl_Ansvar[],3,FALSE)</f>
        <v>Maria Andersson</v>
      </c>
      <c r="H483" s="1"/>
      <c r="I483" s="1"/>
      <c r="J483" s="1"/>
      <c r="K483" s="1"/>
      <c r="L483" s="1" t="s">
        <v>37</v>
      </c>
      <c r="M483" s="1" t="s">
        <v>28</v>
      </c>
      <c r="N483" s="1">
        <v>9000.8172679444469</v>
      </c>
      <c r="O483" s="4">
        <v>120281</v>
      </c>
      <c r="P483" s="16">
        <v>43814</v>
      </c>
      <c r="Q483" s="1">
        <f>YEAR(Tbl_Transaktion[[#This Row],[Bokföringsdatum]])</f>
        <v>2019</v>
      </c>
      <c r="R483" s="28">
        <f>MONTH(Tbl_Transaktion[[#This Row],[Bokföringsdatum]])</f>
        <v>12</v>
      </c>
      <c r="S483" s="28">
        <f>DAY(Tbl_Transaktion[[#This Row],[Bokföringsdatum]])</f>
        <v>15</v>
      </c>
    </row>
    <row r="484" spans="1:19" x14ac:dyDescent="0.3">
      <c r="A484" s="15" t="s">
        <v>24</v>
      </c>
      <c r="B484" s="1">
        <v>1268271955.9454885</v>
      </c>
      <c r="C484" s="1" t="s">
        <v>48</v>
      </c>
      <c r="D484" s="1">
        <v>6666</v>
      </c>
      <c r="E484" s="1" t="s">
        <v>20</v>
      </c>
      <c r="F484" s="1" t="str">
        <f>VLOOKUP(Tbl_Transaktion[[#This Row],[Ansvar]],Tbl_Ansvar[],2,FALSE)</f>
        <v>Avdelningen Fröet</v>
      </c>
      <c r="G484" s="1" t="str">
        <f>VLOOKUP(Tbl_Transaktion[[#This Row],[Ansvar]],Tbl_Ansvar[],3,FALSE)</f>
        <v>Maria Andersson</v>
      </c>
      <c r="H484" s="1"/>
      <c r="I484" s="1"/>
      <c r="J484" s="1"/>
      <c r="K484" s="1"/>
      <c r="L484" s="1" t="s">
        <v>37</v>
      </c>
      <c r="M484" s="1" t="s">
        <v>28</v>
      </c>
      <c r="N484" s="1">
        <v>6000.7218198218297</v>
      </c>
      <c r="O484" s="4">
        <v>139675</v>
      </c>
      <c r="P484" s="16">
        <v>43815</v>
      </c>
      <c r="Q484" s="1">
        <f>YEAR(Tbl_Transaktion[[#This Row],[Bokföringsdatum]])</f>
        <v>2019</v>
      </c>
      <c r="R484" s="28">
        <f>MONTH(Tbl_Transaktion[[#This Row],[Bokföringsdatum]])</f>
        <v>12</v>
      </c>
      <c r="S484" s="28">
        <f>DAY(Tbl_Transaktion[[#This Row],[Bokföringsdatum]])</f>
        <v>16</v>
      </c>
    </row>
    <row r="485" spans="1:19" x14ac:dyDescent="0.3">
      <c r="A485" s="15" t="s">
        <v>24</v>
      </c>
      <c r="B485" s="1">
        <v>1268271955.9454885</v>
      </c>
      <c r="C485" s="1" t="s">
        <v>48</v>
      </c>
      <c r="D485" s="1">
        <v>6666</v>
      </c>
      <c r="E485" s="1" t="s">
        <v>20</v>
      </c>
      <c r="F485" s="1" t="str">
        <f>VLOOKUP(Tbl_Transaktion[[#This Row],[Ansvar]],Tbl_Ansvar[],2,FALSE)</f>
        <v>Avdelningen Fröet</v>
      </c>
      <c r="G485" s="1" t="str">
        <f>VLOOKUP(Tbl_Transaktion[[#This Row],[Ansvar]],Tbl_Ansvar[],3,FALSE)</f>
        <v>Maria Andersson</v>
      </c>
      <c r="H485" s="1"/>
      <c r="I485" s="1"/>
      <c r="J485" s="1"/>
      <c r="K485" s="1"/>
      <c r="L485" s="1" t="s">
        <v>37</v>
      </c>
      <c r="M485" s="1" t="s">
        <v>28</v>
      </c>
      <c r="N485" s="1">
        <v>9001.0241042133584</v>
      </c>
      <c r="O485" s="4">
        <v>150797</v>
      </c>
      <c r="P485" s="16">
        <v>43816</v>
      </c>
      <c r="Q485" s="1">
        <f>YEAR(Tbl_Transaktion[[#This Row],[Bokföringsdatum]])</f>
        <v>2019</v>
      </c>
      <c r="R485" s="28">
        <f>MONTH(Tbl_Transaktion[[#This Row],[Bokföringsdatum]])</f>
        <v>12</v>
      </c>
      <c r="S485" s="28">
        <f>DAY(Tbl_Transaktion[[#This Row],[Bokföringsdatum]])</f>
        <v>17</v>
      </c>
    </row>
    <row r="486" spans="1:19" x14ac:dyDescent="0.3">
      <c r="A486" s="15" t="s">
        <v>24</v>
      </c>
      <c r="B486" s="1">
        <v>1008502700.3396019</v>
      </c>
      <c r="C486" s="1" t="s">
        <v>48</v>
      </c>
      <c r="D486" s="1">
        <v>6666</v>
      </c>
      <c r="E486" s="1" t="s">
        <v>20</v>
      </c>
      <c r="F486" s="1" t="str">
        <f>VLOOKUP(Tbl_Transaktion[[#This Row],[Ansvar]],Tbl_Ansvar[],2,FALSE)</f>
        <v>Avdelningen Fröet</v>
      </c>
      <c r="G486" s="1" t="str">
        <f>VLOOKUP(Tbl_Transaktion[[#This Row],[Ansvar]],Tbl_Ansvar[],3,FALSE)</f>
        <v>Maria Andersson</v>
      </c>
      <c r="H486" s="1"/>
      <c r="I486" s="1"/>
      <c r="J486" s="1"/>
      <c r="K486" s="1"/>
      <c r="L486" s="1" t="s">
        <v>37</v>
      </c>
      <c r="M486" s="1" t="s">
        <v>28</v>
      </c>
      <c r="N486" s="1">
        <v>260.9462463074899</v>
      </c>
      <c r="O486" s="4">
        <v>2293537</v>
      </c>
      <c r="P486" s="16">
        <v>43817</v>
      </c>
      <c r="Q486" s="1">
        <f>YEAR(Tbl_Transaktion[[#This Row],[Bokföringsdatum]])</f>
        <v>2019</v>
      </c>
      <c r="R486" s="28">
        <f>MONTH(Tbl_Transaktion[[#This Row],[Bokföringsdatum]])</f>
        <v>12</v>
      </c>
      <c r="S486" s="28">
        <f>DAY(Tbl_Transaktion[[#This Row],[Bokföringsdatum]])</f>
        <v>18</v>
      </c>
    </row>
    <row r="487" spans="1:19" x14ac:dyDescent="0.3">
      <c r="A487" s="15" t="s">
        <v>24</v>
      </c>
      <c r="B487" s="1">
        <v>481867916.36989784</v>
      </c>
      <c r="C487" s="1" t="s">
        <v>48</v>
      </c>
      <c r="D487" s="1">
        <v>6666</v>
      </c>
      <c r="E487" s="1" t="s">
        <v>39</v>
      </c>
      <c r="F487" s="1" t="str">
        <f>VLOOKUP(Tbl_Transaktion[[#This Row],[Ansvar]],Tbl_Ansvar[],2,FALSE)</f>
        <v>Avdelningen Solstrålen</v>
      </c>
      <c r="G487" s="1" t="str">
        <f>VLOOKUP(Tbl_Transaktion[[#This Row],[Ansvar]],Tbl_Ansvar[],3,FALSE)</f>
        <v>Maria Andersson</v>
      </c>
      <c r="H487" s="1"/>
      <c r="I487" s="1"/>
      <c r="J487" s="1"/>
      <c r="K487" s="1"/>
      <c r="L487" s="1" t="s">
        <v>37</v>
      </c>
      <c r="M487" s="1" t="s">
        <v>19</v>
      </c>
      <c r="N487" s="1">
        <v>171.22830401609505</v>
      </c>
      <c r="O487" s="4">
        <v>307</v>
      </c>
      <c r="P487" s="16">
        <v>43818</v>
      </c>
      <c r="Q487" s="1">
        <f>YEAR(Tbl_Transaktion[[#This Row],[Bokföringsdatum]])</f>
        <v>2019</v>
      </c>
      <c r="R487" s="28">
        <f>MONTH(Tbl_Transaktion[[#This Row],[Bokföringsdatum]])</f>
        <v>12</v>
      </c>
      <c r="S487" s="28">
        <f>DAY(Tbl_Transaktion[[#This Row],[Bokföringsdatum]])</f>
        <v>19</v>
      </c>
    </row>
    <row r="488" spans="1:19" x14ac:dyDescent="0.3">
      <c r="A488" s="15" t="s">
        <v>24</v>
      </c>
      <c r="B488" s="1">
        <v>155360921.34924382</v>
      </c>
      <c r="C488" s="1" t="s">
        <v>48</v>
      </c>
      <c r="D488" s="1">
        <v>6666</v>
      </c>
      <c r="E488" s="1" t="s">
        <v>20</v>
      </c>
      <c r="F488" s="1" t="str">
        <f>VLOOKUP(Tbl_Transaktion[[#This Row],[Ansvar]],Tbl_Ansvar[],2,FALSE)</f>
        <v>Avdelningen Fröet</v>
      </c>
      <c r="G488" s="1" t="str">
        <f>VLOOKUP(Tbl_Transaktion[[#This Row],[Ansvar]],Tbl_Ansvar[],3,FALSE)</f>
        <v>Maria Andersson</v>
      </c>
      <c r="H488" s="1"/>
      <c r="I488" s="1"/>
      <c r="J488" s="1"/>
      <c r="K488" s="1"/>
      <c r="L488" s="1" t="s">
        <v>37</v>
      </c>
      <c r="M488" s="1" t="s">
        <v>19</v>
      </c>
      <c r="N488" s="1">
        <v>18.696747140472556</v>
      </c>
      <c r="O488" s="4">
        <v>1466148027</v>
      </c>
      <c r="P488" s="16">
        <v>43819</v>
      </c>
      <c r="Q488" s="1">
        <f>YEAR(Tbl_Transaktion[[#This Row],[Bokföringsdatum]])</f>
        <v>2019</v>
      </c>
      <c r="R488" s="28">
        <f>MONTH(Tbl_Transaktion[[#This Row],[Bokföringsdatum]])</f>
        <v>12</v>
      </c>
      <c r="S488" s="28">
        <f>DAY(Tbl_Transaktion[[#This Row],[Bokföringsdatum]])</f>
        <v>20</v>
      </c>
    </row>
    <row r="489" spans="1:19" x14ac:dyDescent="0.3">
      <c r="A489" s="15" t="s">
        <v>24</v>
      </c>
      <c r="B489" s="1">
        <v>607063791.01003015</v>
      </c>
      <c r="C489" s="1" t="s">
        <v>48</v>
      </c>
      <c r="D489" s="1">
        <v>6666</v>
      </c>
      <c r="E489" s="1" t="s">
        <v>20</v>
      </c>
      <c r="F489" s="1" t="str">
        <f>VLOOKUP(Tbl_Transaktion[[#This Row],[Ansvar]],Tbl_Ansvar[],2,FALSE)</f>
        <v>Avdelningen Fröet</v>
      </c>
      <c r="G489" s="1" t="str">
        <f>VLOOKUP(Tbl_Transaktion[[#This Row],[Ansvar]],Tbl_Ansvar[],3,FALSE)</f>
        <v>Maria Andersson</v>
      </c>
      <c r="H489" s="1"/>
      <c r="I489" s="1"/>
      <c r="J489" s="1"/>
      <c r="K489" s="1"/>
      <c r="L489" s="1" t="s">
        <v>37</v>
      </c>
      <c r="M489" s="1" t="s">
        <v>19</v>
      </c>
      <c r="N489" s="1">
        <v>711.84662774042079</v>
      </c>
      <c r="O489" s="4">
        <v>2258018888</v>
      </c>
      <c r="P489" s="16">
        <v>43820</v>
      </c>
      <c r="Q489" s="1">
        <f>YEAR(Tbl_Transaktion[[#This Row],[Bokföringsdatum]])</f>
        <v>2019</v>
      </c>
      <c r="R489" s="28">
        <f>MONTH(Tbl_Transaktion[[#This Row],[Bokföringsdatum]])</f>
        <v>12</v>
      </c>
      <c r="S489" s="28">
        <f>DAY(Tbl_Transaktion[[#This Row],[Bokföringsdatum]])</f>
        <v>21</v>
      </c>
    </row>
    <row r="490" spans="1:19" x14ac:dyDescent="0.3">
      <c r="A490" s="15" t="s">
        <v>24</v>
      </c>
      <c r="B490" s="1">
        <v>629512443.56497097</v>
      </c>
      <c r="C490" s="1" t="s">
        <v>48</v>
      </c>
      <c r="D490" s="1">
        <v>6666</v>
      </c>
      <c r="E490" s="1" t="s">
        <v>20</v>
      </c>
      <c r="F490" s="1" t="str">
        <f>VLOOKUP(Tbl_Transaktion[[#This Row],[Ansvar]],Tbl_Ansvar[],2,FALSE)</f>
        <v>Avdelningen Fröet</v>
      </c>
      <c r="G490" s="1" t="str">
        <f>VLOOKUP(Tbl_Transaktion[[#This Row],[Ansvar]],Tbl_Ansvar[],3,FALSE)</f>
        <v>Maria Andersson</v>
      </c>
      <c r="H490" s="1"/>
      <c r="I490" s="1"/>
      <c r="J490" s="1"/>
      <c r="K490" s="1"/>
      <c r="L490" s="1" t="s">
        <v>37</v>
      </c>
      <c r="M490" s="1" t="s">
        <v>19</v>
      </c>
      <c r="N490" s="1">
        <v>367.72751951303002</v>
      </c>
      <c r="O490" s="4">
        <v>3209304197</v>
      </c>
      <c r="P490" s="16">
        <v>43821</v>
      </c>
      <c r="Q490" s="1">
        <f>YEAR(Tbl_Transaktion[[#This Row],[Bokföringsdatum]])</f>
        <v>2019</v>
      </c>
      <c r="R490" s="28">
        <f>MONTH(Tbl_Transaktion[[#This Row],[Bokföringsdatum]])</f>
        <v>12</v>
      </c>
      <c r="S490" s="28">
        <f>DAY(Tbl_Transaktion[[#This Row],[Bokföringsdatum]])</f>
        <v>22</v>
      </c>
    </row>
    <row r="491" spans="1:19" x14ac:dyDescent="0.3">
      <c r="A491" s="15" t="s">
        <v>24</v>
      </c>
      <c r="B491" s="1">
        <v>836795720.13568377</v>
      </c>
      <c r="C491" s="1" t="s">
        <v>48</v>
      </c>
      <c r="D491" s="1">
        <v>6666</v>
      </c>
      <c r="E491" s="1" t="s">
        <v>16</v>
      </c>
      <c r="F491" s="1" t="str">
        <f>VLOOKUP(Tbl_Transaktion[[#This Row],[Ansvar]],Tbl_Ansvar[],2,FALSE)</f>
        <v>Avdelningen Blomman</v>
      </c>
      <c r="G491" s="1" t="str">
        <f>VLOOKUP(Tbl_Transaktion[[#This Row],[Ansvar]],Tbl_Ansvar[],3,FALSE)</f>
        <v>Maria Andersson</v>
      </c>
      <c r="H491" s="1"/>
      <c r="I491" s="1"/>
      <c r="J491" s="1"/>
      <c r="K491" s="1"/>
      <c r="L491" s="1" t="s">
        <v>37</v>
      </c>
      <c r="M491" s="1" t="s">
        <v>28</v>
      </c>
      <c r="N491" s="1">
        <v>409.6276270323433</v>
      </c>
      <c r="O491" s="4">
        <v>4610183384</v>
      </c>
      <c r="P491" s="16">
        <v>43822</v>
      </c>
      <c r="Q491" s="1">
        <f>YEAR(Tbl_Transaktion[[#This Row],[Bokföringsdatum]])</f>
        <v>2019</v>
      </c>
      <c r="R491" s="28">
        <f>MONTH(Tbl_Transaktion[[#This Row],[Bokföringsdatum]])</f>
        <v>12</v>
      </c>
      <c r="S491" s="28">
        <f>DAY(Tbl_Transaktion[[#This Row],[Bokföringsdatum]])</f>
        <v>23</v>
      </c>
    </row>
    <row r="492" spans="1:19" x14ac:dyDescent="0.3">
      <c r="A492" s="15" t="s">
        <v>24</v>
      </c>
      <c r="B492" s="1">
        <v>385338479.0841589</v>
      </c>
      <c r="C492" s="1" t="s">
        <v>43</v>
      </c>
      <c r="D492" s="1">
        <v>7777</v>
      </c>
      <c r="E492" s="1" t="s">
        <v>20</v>
      </c>
      <c r="F492" s="1" t="str">
        <f>VLOOKUP(Tbl_Transaktion[[#This Row],[Ansvar]],Tbl_Ansvar[],2,FALSE)</f>
        <v>Avdelningen Fröet</v>
      </c>
      <c r="G492" s="1" t="str">
        <f>VLOOKUP(Tbl_Transaktion[[#This Row],[Ansvar]],Tbl_Ansvar[],3,FALSE)</f>
        <v>Maria Andersson</v>
      </c>
      <c r="H492" s="1"/>
      <c r="I492" s="1"/>
      <c r="J492" s="1"/>
      <c r="K492" s="1"/>
      <c r="L492" s="1" t="s">
        <v>51</v>
      </c>
      <c r="M492" s="1" t="s">
        <v>19</v>
      </c>
      <c r="N492" s="1">
        <v>2398.3218442938964</v>
      </c>
      <c r="O492" s="4">
        <v>6132262</v>
      </c>
      <c r="P492" s="16">
        <v>43555</v>
      </c>
      <c r="Q492" s="1">
        <f>YEAR(Tbl_Transaktion[[#This Row],[Bokföringsdatum]])</f>
        <v>2019</v>
      </c>
      <c r="R492" s="28">
        <f>MONTH(Tbl_Transaktion[[#This Row],[Bokföringsdatum]])</f>
        <v>3</v>
      </c>
      <c r="S492" s="28">
        <f>DAY(Tbl_Transaktion[[#This Row],[Bokföringsdatum]])</f>
        <v>31</v>
      </c>
    </row>
    <row r="493" spans="1:19" x14ac:dyDescent="0.3">
      <c r="A493" s="15" t="s">
        <v>24</v>
      </c>
      <c r="B493" s="1">
        <v>1307861184.359865</v>
      </c>
      <c r="C493" s="1" t="s">
        <v>52</v>
      </c>
      <c r="D493" s="1">
        <v>7777</v>
      </c>
      <c r="E493" s="1" t="s">
        <v>20</v>
      </c>
      <c r="F493" s="1" t="str">
        <f>VLOOKUP(Tbl_Transaktion[[#This Row],[Ansvar]],Tbl_Ansvar[],2,FALSE)</f>
        <v>Avdelningen Fröet</v>
      </c>
      <c r="G493" s="1" t="str">
        <f>VLOOKUP(Tbl_Transaktion[[#This Row],[Ansvar]],Tbl_Ansvar[],3,FALSE)</f>
        <v>Maria Andersson</v>
      </c>
      <c r="H493" s="1"/>
      <c r="I493" s="1"/>
      <c r="J493" s="1"/>
      <c r="K493" s="1"/>
      <c r="L493" s="1" t="s">
        <v>37</v>
      </c>
      <c r="M493" s="1" t="s">
        <v>28</v>
      </c>
      <c r="N493" s="1">
        <v>183.49349035790357</v>
      </c>
      <c r="O493" s="4">
        <v>646443</v>
      </c>
      <c r="P493" s="16">
        <v>43555</v>
      </c>
      <c r="Q493" s="1">
        <f>YEAR(Tbl_Transaktion[[#This Row],[Bokföringsdatum]])</f>
        <v>2019</v>
      </c>
      <c r="R493" s="28">
        <f>MONTH(Tbl_Transaktion[[#This Row],[Bokföringsdatum]])</f>
        <v>3</v>
      </c>
      <c r="S493" s="28">
        <f>DAY(Tbl_Transaktion[[#This Row],[Bokföringsdatum]])</f>
        <v>31</v>
      </c>
    </row>
    <row r="494" spans="1:19" x14ac:dyDescent="0.3">
      <c r="A494" s="15" t="s">
        <v>24</v>
      </c>
      <c r="B494" s="1">
        <v>408045646.57873386</v>
      </c>
      <c r="C494" s="1" t="s">
        <v>52</v>
      </c>
      <c r="D494" s="1">
        <v>7777</v>
      </c>
      <c r="E494" s="1" t="s">
        <v>20</v>
      </c>
      <c r="F494" s="1" t="str">
        <f>VLOOKUP(Tbl_Transaktion[[#This Row],[Ansvar]],Tbl_Ansvar[],2,FALSE)</f>
        <v>Avdelningen Fröet</v>
      </c>
      <c r="G494" s="1" t="str">
        <f>VLOOKUP(Tbl_Transaktion[[#This Row],[Ansvar]],Tbl_Ansvar[],3,FALSE)</f>
        <v>Maria Andersson</v>
      </c>
      <c r="H494" s="1"/>
      <c r="I494" s="1"/>
      <c r="J494" s="1"/>
      <c r="K494" s="1"/>
      <c r="L494" s="1" t="s">
        <v>37</v>
      </c>
      <c r="M494" s="1" t="s">
        <v>19</v>
      </c>
      <c r="N494" s="1">
        <v>182.21174679750212</v>
      </c>
      <c r="O494" s="4">
        <v>13629368</v>
      </c>
      <c r="P494" s="16">
        <v>43555</v>
      </c>
      <c r="Q494" s="1">
        <f>YEAR(Tbl_Transaktion[[#This Row],[Bokföringsdatum]])</f>
        <v>2019</v>
      </c>
      <c r="R494" s="28">
        <f>MONTH(Tbl_Transaktion[[#This Row],[Bokföringsdatum]])</f>
        <v>3</v>
      </c>
      <c r="S494" s="28">
        <f>DAY(Tbl_Transaktion[[#This Row],[Bokföringsdatum]])</f>
        <v>31</v>
      </c>
    </row>
    <row r="495" spans="1:19" x14ac:dyDescent="0.3">
      <c r="A495" s="15" t="s">
        <v>24</v>
      </c>
      <c r="B495" s="1">
        <v>721466555.27283871</v>
      </c>
      <c r="C495" s="1" t="s">
        <v>52</v>
      </c>
      <c r="D495" s="1">
        <v>7777</v>
      </c>
      <c r="E495" s="1" t="s">
        <v>20</v>
      </c>
      <c r="F495" s="1" t="str">
        <f>VLOOKUP(Tbl_Transaktion[[#This Row],[Ansvar]],Tbl_Ansvar[],2,FALSE)</f>
        <v>Avdelningen Fröet</v>
      </c>
      <c r="G495" s="1" t="str">
        <f>VLOOKUP(Tbl_Transaktion[[#This Row],[Ansvar]],Tbl_Ansvar[],3,FALSE)</f>
        <v>Maria Andersson</v>
      </c>
      <c r="H495" s="1"/>
      <c r="I495" s="1"/>
      <c r="J495" s="1"/>
      <c r="K495" s="1"/>
      <c r="L495" s="1" t="s">
        <v>37</v>
      </c>
      <c r="M495" s="1" t="s">
        <v>28</v>
      </c>
      <c r="N495" s="1">
        <v>182.67143821946331</v>
      </c>
      <c r="O495" s="4">
        <v>21128548</v>
      </c>
      <c r="P495" s="16">
        <v>43555</v>
      </c>
      <c r="Q495" s="1">
        <f>YEAR(Tbl_Transaktion[[#This Row],[Bokföringsdatum]])</f>
        <v>2019</v>
      </c>
      <c r="R495" s="28">
        <f>MONTH(Tbl_Transaktion[[#This Row],[Bokföringsdatum]])</f>
        <v>3</v>
      </c>
      <c r="S495" s="28">
        <f>DAY(Tbl_Transaktion[[#This Row],[Bokföringsdatum]])</f>
        <v>31</v>
      </c>
    </row>
    <row r="496" spans="1:19" x14ac:dyDescent="0.3">
      <c r="A496" s="15" t="s">
        <v>24</v>
      </c>
      <c r="B496" s="1">
        <v>1171904241.9008851</v>
      </c>
      <c r="C496" s="1" t="s">
        <v>52</v>
      </c>
      <c r="D496" s="1">
        <v>7777</v>
      </c>
      <c r="E496" s="1" t="s">
        <v>20</v>
      </c>
      <c r="F496" s="1" t="str">
        <f>VLOOKUP(Tbl_Transaktion[[#This Row],[Ansvar]],Tbl_Ansvar[],2,FALSE)</f>
        <v>Avdelningen Fröet</v>
      </c>
      <c r="G496" s="1" t="str">
        <f>VLOOKUP(Tbl_Transaktion[[#This Row],[Ansvar]],Tbl_Ansvar[],3,FALSE)</f>
        <v>Maria Andersson</v>
      </c>
      <c r="H496" s="1"/>
      <c r="I496" s="1"/>
      <c r="J496" s="1"/>
      <c r="K496" s="1"/>
      <c r="L496" s="1" t="s">
        <v>37</v>
      </c>
      <c r="M496" s="1" t="s">
        <v>28</v>
      </c>
      <c r="N496" s="1">
        <v>183.31289282149248</v>
      </c>
      <c r="O496" s="4">
        <v>23607852</v>
      </c>
      <c r="P496" s="16">
        <v>43555</v>
      </c>
      <c r="Q496" s="1">
        <f>YEAR(Tbl_Transaktion[[#This Row],[Bokföringsdatum]])</f>
        <v>2019</v>
      </c>
      <c r="R496" s="28">
        <f>MONTH(Tbl_Transaktion[[#This Row],[Bokföringsdatum]])</f>
        <v>3</v>
      </c>
      <c r="S496" s="28">
        <f>DAY(Tbl_Transaktion[[#This Row],[Bokföringsdatum]])</f>
        <v>31</v>
      </c>
    </row>
    <row r="497" spans="1:19" x14ac:dyDescent="0.3">
      <c r="A497" s="15" t="s">
        <v>24</v>
      </c>
      <c r="B497" s="1">
        <v>446540210.5320105</v>
      </c>
      <c r="C497" s="1" t="s">
        <v>52</v>
      </c>
      <c r="D497" s="1">
        <v>7777</v>
      </c>
      <c r="E497" s="1" t="s">
        <v>20</v>
      </c>
      <c r="F497" s="1" t="str">
        <f>VLOOKUP(Tbl_Transaktion[[#This Row],[Ansvar]],Tbl_Ansvar[],2,FALSE)</f>
        <v>Avdelningen Fröet</v>
      </c>
      <c r="G497" s="1" t="str">
        <f>VLOOKUP(Tbl_Transaktion[[#This Row],[Ansvar]],Tbl_Ansvar[],3,FALSE)</f>
        <v>Maria Andersson</v>
      </c>
      <c r="H497" s="1"/>
      <c r="I497" s="1"/>
      <c r="J497" s="1"/>
      <c r="K497" s="1"/>
      <c r="L497" s="1" t="s">
        <v>37</v>
      </c>
      <c r="M497" s="1" t="s">
        <v>19</v>
      </c>
      <c r="N497" s="1">
        <v>182.60767481472354</v>
      </c>
      <c r="O497" s="4">
        <v>23828472</v>
      </c>
      <c r="P497" s="16">
        <v>43524</v>
      </c>
      <c r="Q497" s="1">
        <f>YEAR(Tbl_Transaktion[[#This Row],[Bokföringsdatum]])</f>
        <v>2019</v>
      </c>
      <c r="R497" s="28">
        <f>MONTH(Tbl_Transaktion[[#This Row],[Bokföringsdatum]])</f>
        <v>2</v>
      </c>
      <c r="S497" s="28">
        <f>DAY(Tbl_Transaktion[[#This Row],[Bokföringsdatum]])</f>
        <v>28</v>
      </c>
    </row>
    <row r="498" spans="1:19" x14ac:dyDescent="0.3">
      <c r="A498" s="15" t="s">
        <v>24</v>
      </c>
      <c r="B498" s="1">
        <v>563846281.75479484</v>
      </c>
      <c r="C498" s="1" t="s">
        <v>52</v>
      </c>
      <c r="D498" s="1">
        <v>7777</v>
      </c>
      <c r="E498" s="1" t="s">
        <v>20</v>
      </c>
      <c r="F498" s="1" t="str">
        <f>VLOOKUP(Tbl_Transaktion[[#This Row],[Ansvar]],Tbl_Ansvar[],2,FALSE)</f>
        <v>Avdelningen Fröet</v>
      </c>
      <c r="G498" s="1" t="str">
        <f>VLOOKUP(Tbl_Transaktion[[#This Row],[Ansvar]],Tbl_Ansvar[],3,FALSE)</f>
        <v>Maria Andersson</v>
      </c>
      <c r="H498" s="1"/>
      <c r="I498" s="1"/>
      <c r="J498" s="1"/>
      <c r="K498" s="1"/>
      <c r="L498" s="1" t="s">
        <v>37</v>
      </c>
      <c r="M498" s="1" t="s">
        <v>19</v>
      </c>
      <c r="N498" s="1">
        <v>182.50880871551115</v>
      </c>
      <c r="O498" s="4">
        <v>36833558</v>
      </c>
      <c r="P498" s="16">
        <v>43524</v>
      </c>
      <c r="Q498" s="1">
        <f>YEAR(Tbl_Transaktion[[#This Row],[Bokföringsdatum]])</f>
        <v>2019</v>
      </c>
      <c r="R498" s="28">
        <f>MONTH(Tbl_Transaktion[[#This Row],[Bokföringsdatum]])</f>
        <v>2</v>
      </c>
      <c r="S498" s="28">
        <f>DAY(Tbl_Transaktion[[#This Row],[Bokföringsdatum]])</f>
        <v>28</v>
      </c>
    </row>
    <row r="499" spans="1:19" x14ac:dyDescent="0.3">
      <c r="A499" s="15" t="s">
        <v>24</v>
      </c>
      <c r="B499" s="1">
        <v>753918762.21293163</v>
      </c>
      <c r="C499" s="1" t="s">
        <v>52</v>
      </c>
      <c r="D499" s="1">
        <v>7777</v>
      </c>
      <c r="E499" s="1" t="s">
        <v>20</v>
      </c>
      <c r="F499" s="1" t="str">
        <f>VLOOKUP(Tbl_Transaktion[[#This Row],[Ansvar]],Tbl_Ansvar[],2,FALSE)</f>
        <v>Avdelningen Fröet</v>
      </c>
      <c r="G499" s="1" t="str">
        <f>VLOOKUP(Tbl_Transaktion[[#This Row],[Ansvar]],Tbl_Ansvar[],3,FALSE)</f>
        <v>Maria Andersson</v>
      </c>
      <c r="H499" s="1"/>
      <c r="I499" s="1"/>
      <c r="J499" s="1"/>
      <c r="K499" s="1"/>
      <c r="L499" s="1" t="s">
        <v>37</v>
      </c>
      <c r="M499" s="1" t="s">
        <v>28</v>
      </c>
      <c r="N499" s="1">
        <v>182.13759502710843</v>
      </c>
      <c r="O499" s="4">
        <v>38694589</v>
      </c>
      <c r="P499" s="16">
        <v>43524</v>
      </c>
      <c r="Q499" s="1">
        <f>YEAR(Tbl_Transaktion[[#This Row],[Bokföringsdatum]])</f>
        <v>2019</v>
      </c>
      <c r="R499" s="28">
        <f>MONTH(Tbl_Transaktion[[#This Row],[Bokföringsdatum]])</f>
        <v>2</v>
      </c>
      <c r="S499" s="28">
        <f>DAY(Tbl_Transaktion[[#This Row],[Bokföringsdatum]])</f>
        <v>28</v>
      </c>
    </row>
    <row r="500" spans="1:19" x14ac:dyDescent="0.3">
      <c r="A500" s="15" t="s">
        <v>24</v>
      </c>
      <c r="B500" s="1">
        <v>823142705.58891535</v>
      </c>
      <c r="C500" s="1" t="s">
        <v>52</v>
      </c>
      <c r="D500" s="1">
        <v>6666</v>
      </c>
      <c r="E500" s="1" t="s">
        <v>16</v>
      </c>
      <c r="F500" s="1" t="str">
        <f>VLOOKUP(Tbl_Transaktion[[#This Row],[Ansvar]],Tbl_Ansvar[],2,FALSE)</f>
        <v>Avdelningen Blomman</v>
      </c>
      <c r="G500" s="1" t="str">
        <f>VLOOKUP(Tbl_Transaktion[[#This Row],[Ansvar]],Tbl_Ansvar[],3,FALSE)</f>
        <v>Maria Andersson</v>
      </c>
      <c r="H500" s="1"/>
      <c r="I500" s="1"/>
      <c r="J500" s="1"/>
      <c r="K500" s="1"/>
      <c r="L500" s="1" t="s">
        <v>37</v>
      </c>
      <c r="M500" s="1" t="s">
        <v>28</v>
      </c>
      <c r="N500" s="1">
        <v>184.22011999290996</v>
      </c>
      <c r="O500" s="4">
        <v>39640534</v>
      </c>
      <c r="P500" s="16">
        <v>43555</v>
      </c>
      <c r="Q500" s="1">
        <f>YEAR(Tbl_Transaktion[[#This Row],[Bokföringsdatum]])</f>
        <v>2019</v>
      </c>
      <c r="R500" s="28">
        <f>MONTH(Tbl_Transaktion[[#This Row],[Bokföringsdatum]])</f>
        <v>3</v>
      </c>
      <c r="S500" s="28">
        <f>DAY(Tbl_Transaktion[[#This Row],[Bokföringsdatum]])</f>
        <v>31</v>
      </c>
    </row>
    <row r="501" spans="1:19" x14ac:dyDescent="0.3">
      <c r="A501" s="15" t="s">
        <v>24</v>
      </c>
      <c r="B501" s="1">
        <v>391646269.80423898</v>
      </c>
      <c r="C501" s="1" t="s">
        <v>52</v>
      </c>
      <c r="D501" s="1">
        <v>7777</v>
      </c>
      <c r="E501" s="1" t="s">
        <v>20</v>
      </c>
      <c r="F501" s="1" t="str">
        <f>VLOOKUP(Tbl_Transaktion[[#This Row],[Ansvar]],Tbl_Ansvar[],2,FALSE)</f>
        <v>Avdelningen Fröet</v>
      </c>
      <c r="G501" s="1" t="str">
        <f>VLOOKUP(Tbl_Transaktion[[#This Row],[Ansvar]],Tbl_Ansvar[],3,FALSE)</f>
        <v>Maria Andersson</v>
      </c>
      <c r="H501" s="1"/>
      <c r="I501" s="1"/>
      <c r="J501" s="1"/>
      <c r="K501" s="1"/>
      <c r="L501" s="1" t="s">
        <v>37</v>
      </c>
      <c r="M501" s="1" t="s">
        <v>19</v>
      </c>
      <c r="N501" s="1">
        <v>182.95745684196802</v>
      </c>
      <c r="O501" s="4">
        <v>53901086</v>
      </c>
      <c r="P501" s="16">
        <v>43555</v>
      </c>
      <c r="Q501" s="1">
        <f>YEAR(Tbl_Transaktion[[#This Row],[Bokföringsdatum]])</f>
        <v>2019</v>
      </c>
      <c r="R501" s="28">
        <f>MONTH(Tbl_Transaktion[[#This Row],[Bokföringsdatum]])</f>
        <v>3</v>
      </c>
      <c r="S501" s="28">
        <f>DAY(Tbl_Transaktion[[#This Row],[Bokföringsdatum]])</f>
        <v>31</v>
      </c>
    </row>
    <row r="502" spans="1:19" x14ac:dyDescent="0.3">
      <c r="A502" s="15" t="s">
        <v>24</v>
      </c>
      <c r="B502" s="1">
        <v>291737279.65629107</v>
      </c>
      <c r="C502" s="1" t="s">
        <v>52</v>
      </c>
      <c r="D502" s="1">
        <v>7777</v>
      </c>
      <c r="E502" s="1" t="s">
        <v>20</v>
      </c>
      <c r="F502" s="1" t="str">
        <f>VLOOKUP(Tbl_Transaktion[[#This Row],[Ansvar]],Tbl_Ansvar[],2,FALSE)</f>
        <v>Avdelningen Fröet</v>
      </c>
      <c r="G502" s="1" t="str">
        <f>VLOOKUP(Tbl_Transaktion[[#This Row],[Ansvar]],Tbl_Ansvar[],3,FALSE)</f>
        <v>Maria Andersson</v>
      </c>
      <c r="H502" s="1"/>
      <c r="I502" s="1"/>
      <c r="J502" s="1"/>
      <c r="K502" s="1"/>
      <c r="L502" s="1" t="s">
        <v>37</v>
      </c>
      <c r="M502" s="1" t="s">
        <v>19</v>
      </c>
      <c r="N502" s="1">
        <v>182.22739005343468</v>
      </c>
      <c r="O502" s="4">
        <v>56504298</v>
      </c>
      <c r="P502" s="16">
        <v>43555</v>
      </c>
      <c r="Q502" s="1">
        <f>YEAR(Tbl_Transaktion[[#This Row],[Bokföringsdatum]])</f>
        <v>2019</v>
      </c>
      <c r="R502" s="28">
        <f>MONTH(Tbl_Transaktion[[#This Row],[Bokföringsdatum]])</f>
        <v>3</v>
      </c>
      <c r="S502" s="28">
        <f>DAY(Tbl_Transaktion[[#This Row],[Bokföringsdatum]])</f>
        <v>31</v>
      </c>
    </row>
    <row r="503" spans="1:19" x14ac:dyDescent="0.3">
      <c r="A503" s="15" t="s">
        <v>24</v>
      </c>
      <c r="B503" s="1">
        <v>107297034.22324869</v>
      </c>
      <c r="C503" s="1" t="s">
        <v>52</v>
      </c>
      <c r="D503" s="1">
        <v>7777</v>
      </c>
      <c r="E503" s="1" t="s">
        <v>20</v>
      </c>
      <c r="F503" s="1" t="str">
        <f>VLOOKUP(Tbl_Transaktion[[#This Row],[Ansvar]],Tbl_Ansvar[],2,FALSE)</f>
        <v>Avdelningen Fröet</v>
      </c>
      <c r="G503" s="1" t="str">
        <f>VLOOKUP(Tbl_Transaktion[[#This Row],[Ansvar]],Tbl_Ansvar[],3,FALSE)</f>
        <v>Maria Andersson</v>
      </c>
      <c r="H503" s="1"/>
      <c r="I503" s="1"/>
      <c r="J503" s="1"/>
      <c r="K503" s="1"/>
      <c r="L503" s="1" t="s">
        <v>37</v>
      </c>
      <c r="M503" s="1" t="s">
        <v>19</v>
      </c>
      <c r="N503" s="1">
        <v>182.61500524833221</v>
      </c>
      <c r="O503" s="4">
        <v>59800603</v>
      </c>
      <c r="P503" s="16">
        <v>43555</v>
      </c>
      <c r="Q503" s="1">
        <f>YEAR(Tbl_Transaktion[[#This Row],[Bokföringsdatum]])</f>
        <v>2019</v>
      </c>
      <c r="R503" s="28">
        <f>MONTH(Tbl_Transaktion[[#This Row],[Bokföringsdatum]])</f>
        <v>3</v>
      </c>
      <c r="S503" s="28">
        <f>DAY(Tbl_Transaktion[[#This Row],[Bokföringsdatum]])</f>
        <v>31</v>
      </c>
    </row>
    <row r="504" spans="1:19" x14ac:dyDescent="0.3">
      <c r="A504" s="15" t="s">
        <v>24</v>
      </c>
      <c r="B504" s="1">
        <v>227870236.6668559</v>
      </c>
      <c r="C504" s="1" t="s">
        <v>52</v>
      </c>
      <c r="D504" s="1">
        <v>7777</v>
      </c>
      <c r="E504" s="1" t="s">
        <v>20</v>
      </c>
      <c r="F504" s="1" t="str">
        <f>VLOOKUP(Tbl_Transaktion[[#This Row],[Ansvar]],Tbl_Ansvar[],2,FALSE)</f>
        <v>Avdelningen Fröet</v>
      </c>
      <c r="G504" s="1" t="str">
        <f>VLOOKUP(Tbl_Transaktion[[#This Row],[Ansvar]],Tbl_Ansvar[],3,FALSE)</f>
        <v>Maria Andersson</v>
      </c>
      <c r="H504" s="1"/>
      <c r="I504" s="1"/>
      <c r="J504" s="1"/>
      <c r="K504" s="1"/>
      <c r="L504" s="1" t="s">
        <v>37</v>
      </c>
      <c r="M504" s="1" t="s">
        <v>19</v>
      </c>
      <c r="N504" s="1">
        <v>182.49721650370233</v>
      </c>
      <c r="O504" s="4">
        <v>85199643</v>
      </c>
      <c r="P504" s="16">
        <v>43555</v>
      </c>
      <c r="Q504" s="1">
        <f>YEAR(Tbl_Transaktion[[#This Row],[Bokföringsdatum]])</f>
        <v>2019</v>
      </c>
      <c r="R504" s="28">
        <f>MONTH(Tbl_Transaktion[[#This Row],[Bokföringsdatum]])</f>
        <v>3</v>
      </c>
      <c r="S504" s="28">
        <f>DAY(Tbl_Transaktion[[#This Row],[Bokföringsdatum]])</f>
        <v>31</v>
      </c>
    </row>
    <row r="505" spans="1:19" x14ac:dyDescent="0.3">
      <c r="A505" s="15" t="s">
        <v>24</v>
      </c>
      <c r="B505" s="1">
        <v>1144709735.6274266</v>
      </c>
      <c r="C505" s="1" t="s">
        <v>52</v>
      </c>
      <c r="D505" s="1">
        <v>7777</v>
      </c>
      <c r="E505" s="1" t="s">
        <v>20</v>
      </c>
      <c r="F505" s="1" t="str">
        <f>VLOOKUP(Tbl_Transaktion[[#This Row],[Ansvar]],Tbl_Ansvar[],2,FALSE)</f>
        <v>Avdelningen Fröet</v>
      </c>
      <c r="G505" s="1" t="str">
        <f>VLOOKUP(Tbl_Transaktion[[#This Row],[Ansvar]],Tbl_Ansvar[],3,FALSE)</f>
        <v>Maria Andersson</v>
      </c>
      <c r="H505" s="1"/>
      <c r="I505" s="1"/>
      <c r="J505" s="1"/>
      <c r="K505" s="1"/>
      <c r="L505" s="1" t="s">
        <v>37</v>
      </c>
      <c r="M505" s="1" t="s">
        <v>28</v>
      </c>
      <c r="N505" s="1">
        <v>184.12427893453281</v>
      </c>
      <c r="O505" s="4">
        <v>88478746</v>
      </c>
      <c r="P505" s="16">
        <v>43555</v>
      </c>
      <c r="Q505" s="1">
        <f>YEAR(Tbl_Transaktion[[#This Row],[Bokföringsdatum]])</f>
        <v>2019</v>
      </c>
      <c r="R505" s="28">
        <f>MONTH(Tbl_Transaktion[[#This Row],[Bokföringsdatum]])</f>
        <v>3</v>
      </c>
      <c r="S505" s="28">
        <f>DAY(Tbl_Transaktion[[#This Row],[Bokföringsdatum]])</f>
        <v>31</v>
      </c>
    </row>
    <row r="506" spans="1:19" x14ac:dyDescent="0.3">
      <c r="A506" s="15" t="s">
        <v>24</v>
      </c>
      <c r="B506" s="1">
        <v>972762481.81828356</v>
      </c>
      <c r="C506" s="1" t="s">
        <v>52</v>
      </c>
      <c r="D506" s="1">
        <v>7777</v>
      </c>
      <c r="E506" s="1" t="s">
        <v>20</v>
      </c>
      <c r="F506" s="1" t="str">
        <f>VLOOKUP(Tbl_Transaktion[[#This Row],[Ansvar]],Tbl_Ansvar[],2,FALSE)</f>
        <v>Avdelningen Fröet</v>
      </c>
      <c r="G506" s="1" t="str">
        <f>VLOOKUP(Tbl_Transaktion[[#This Row],[Ansvar]],Tbl_Ansvar[],3,FALSE)</f>
        <v>Maria Andersson</v>
      </c>
      <c r="H506" s="1"/>
      <c r="I506" s="1"/>
      <c r="J506" s="1"/>
      <c r="K506" s="1"/>
      <c r="L506" s="1" t="s">
        <v>37</v>
      </c>
      <c r="M506" s="1" t="s">
        <v>28</v>
      </c>
      <c r="N506" s="1">
        <v>182.87710868760266</v>
      </c>
      <c r="O506" s="4">
        <v>89344843</v>
      </c>
      <c r="P506" s="16">
        <v>43555</v>
      </c>
      <c r="Q506" s="1">
        <f>YEAR(Tbl_Transaktion[[#This Row],[Bokföringsdatum]])</f>
        <v>2019</v>
      </c>
      <c r="R506" s="28">
        <f>MONTH(Tbl_Transaktion[[#This Row],[Bokföringsdatum]])</f>
        <v>3</v>
      </c>
      <c r="S506" s="28">
        <f>DAY(Tbl_Transaktion[[#This Row],[Bokföringsdatum]])</f>
        <v>31</v>
      </c>
    </row>
    <row r="507" spans="1:19" x14ac:dyDescent="0.3">
      <c r="A507" s="15" t="s">
        <v>24</v>
      </c>
      <c r="B507" s="1">
        <v>974901573.68230891</v>
      </c>
      <c r="C507" s="1" t="s">
        <v>52</v>
      </c>
      <c r="D507" s="1">
        <v>7777</v>
      </c>
      <c r="E507" s="1" t="s">
        <v>20</v>
      </c>
      <c r="F507" s="1" t="str">
        <f>VLOOKUP(Tbl_Transaktion[[#This Row],[Ansvar]],Tbl_Ansvar[],2,FALSE)</f>
        <v>Avdelningen Fröet</v>
      </c>
      <c r="G507" s="1" t="str">
        <f>VLOOKUP(Tbl_Transaktion[[#This Row],[Ansvar]],Tbl_Ansvar[],3,FALSE)</f>
        <v>Maria Andersson</v>
      </c>
      <c r="H507" s="1"/>
      <c r="I507" s="1"/>
      <c r="J507" s="1"/>
      <c r="K507" s="1"/>
      <c r="L507" s="1" t="s">
        <v>37</v>
      </c>
      <c r="M507" s="1" t="s">
        <v>28</v>
      </c>
      <c r="N507" s="1">
        <v>182.96654309066082</v>
      </c>
      <c r="O507" s="4">
        <v>106244986</v>
      </c>
      <c r="P507" s="16">
        <v>43555</v>
      </c>
      <c r="Q507" s="1">
        <f>YEAR(Tbl_Transaktion[[#This Row],[Bokföringsdatum]])</f>
        <v>2019</v>
      </c>
      <c r="R507" s="28">
        <f>MONTH(Tbl_Transaktion[[#This Row],[Bokföringsdatum]])</f>
        <v>3</v>
      </c>
      <c r="S507" s="28">
        <f>DAY(Tbl_Transaktion[[#This Row],[Bokföringsdatum]])</f>
        <v>31</v>
      </c>
    </row>
    <row r="508" spans="1:19" x14ac:dyDescent="0.3">
      <c r="A508" s="15" t="s">
        <v>24</v>
      </c>
      <c r="B508" s="1">
        <v>285394088.82458931</v>
      </c>
      <c r="C508" s="1" t="s">
        <v>52</v>
      </c>
      <c r="D508" s="1">
        <v>7777</v>
      </c>
      <c r="E508" s="1" t="s">
        <v>20</v>
      </c>
      <c r="F508" s="1" t="str">
        <f>VLOOKUP(Tbl_Transaktion[[#This Row],[Ansvar]],Tbl_Ansvar[],2,FALSE)</f>
        <v>Avdelningen Fröet</v>
      </c>
      <c r="G508" s="1" t="str">
        <f>VLOOKUP(Tbl_Transaktion[[#This Row],[Ansvar]],Tbl_Ansvar[],3,FALSE)</f>
        <v>Maria Andersson</v>
      </c>
      <c r="H508" s="1"/>
      <c r="I508" s="1"/>
      <c r="J508" s="1"/>
      <c r="K508" s="1"/>
      <c r="L508" s="1" t="s">
        <v>37</v>
      </c>
      <c r="M508" s="1" t="s">
        <v>19</v>
      </c>
      <c r="N508" s="1">
        <v>183.40918770653258</v>
      </c>
      <c r="O508" s="4">
        <v>113840607</v>
      </c>
      <c r="P508" s="16">
        <v>43524</v>
      </c>
      <c r="Q508" s="1">
        <f>YEAR(Tbl_Transaktion[[#This Row],[Bokföringsdatum]])</f>
        <v>2019</v>
      </c>
      <c r="R508" s="28">
        <f>MONTH(Tbl_Transaktion[[#This Row],[Bokföringsdatum]])</f>
        <v>2</v>
      </c>
      <c r="S508" s="28">
        <f>DAY(Tbl_Transaktion[[#This Row],[Bokföringsdatum]])</f>
        <v>28</v>
      </c>
    </row>
    <row r="509" spans="1:19" x14ac:dyDescent="0.3">
      <c r="A509" s="15" t="s">
        <v>24</v>
      </c>
      <c r="B509" s="1">
        <v>782744267.66147125</v>
      </c>
      <c r="C509" s="1" t="s">
        <v>52</v>
      </c>
      <c r="D509" s="1">
        <v>7777</v>
      </c>
      <c r="E509" s="1" t="s">
        <v>20</v>
      </c>
      <c r="F509" s="1" t="str">
        <f>VLOOKUP(Tbl_Transaktion[[#This Row],[Ansvar]],Tbl_Ansvar[],2,FALSE)</f>
        <v>Avdelningen Fröet</v>
      </c>
      <c r="G509" s="1" t="str">
        <f>VLOOKUP(Tbl_Transaktion[[#This Row],[Ansvar]],Tbl_Ansvar[],3,FALSE)</f>
        <v>Maria Andersson</v>
      </c>
      <c r="H509" s="1"/>
      <c r="I509" s="1"/>
      <c r="J509" s="1"/>
      <c r="K509" s="1"/>
      <c r="L509" s="1" t="s">
        <v>37</v>
      </c>
      <c r="M509" s="1" t="s">
        <v>28</v>
      </c>
      <c r="N509" s="1">
        <v>183.38173823595272</v>
      </c>
      <c r="O509" s="4">
        <v>113932315</v>
      </c>
      <c r="P509" s="16">
        <v>43555</v>
      </c>
      <c r="Q509" s="1">
        <f>YEAR(Tbl_Transaktion[[#This Row],[Bokföringsdatum]])</f>
        <v>2019</v>
      </c>
      <c r="R509" s="28">
        <f>MONTH(Tbl_Transaktion[[#This Row],[Bokföringsdatum]])</f>
        <v>3</v>
      </c>
      <c r="S509" s="28">
        <f>DAY(Tbl_Transaktion[[#This Row],[Bokföringsdatum]])</f>
        <v>31</v>
      </c>
    </row>
    <row r="510" spans="1:19" x14ac:dyDescent="0.3">
      <c r="A510" s="15" t="s">
        <v>24</v>
      </c>
      <c r="B510" s="1">
        <v>1299089267.7617989</v>
      </c>
      <c r="C510" s="1" t="s">
        <v>52</v>
      </c>
      <c r="D510" s="1">
        <v>7777</v>
      </c>
      <c r="E510" s="1" t="s">
        <v>20</v>
      </c>
      <c r="F510" s="1" t="str">
        <f>VLOOKUP(Tbl_Transaktion[[#This Row],[Ansvar]],Tbl_Ansvar[],2,FALSE)</f>
        <v>Avdelningen Fröet</v>
      </c>
      <c r="G510" s="1" t="str">
        <f>VLOOKUP(Tbl_Transaktion[[#This Row],[Ansvar]],Tbl_Ansvar[],3,FALSE)</f>
        <v>Maria Andersson</v>
      </c>
      <c r="H510" s="1"/>
      <c r="I510" s="1"/>
      <c r="J510" s="1"/>
      <c r="K510" s="1"/>
      <c r="L510" s="1" t="s">
        <v>37</v>
      </c>
      <c r="M510" s="1" t="s">
        <v>28</v>
      </c>
      <c r="N510" s="1">
        <v>204.26346726047723</v>
      </c>
      <c r="O510" s="4">
        <v>119998423</v>
      </c>
      <c r="P510" s="16">
        <v>43555</v>
      </c>
      <c r="Q510" s="1">
        <f>YEAR(Tbl_Transaktion[[#This Row],[Bokföringsdatum]])</f>
        <v>2019</v>
      </c>
      <c r="R510" s="28">
        <f>MONTH(Tbl_Transaktion[[#This Row],[Bokföringsdatum]])</f>
        <v>3</v>
      </c>
      <c r="S510" s="28">
        <f>DAY(Tbl_Transaktion[[#This Row],[Bokföringsdatum]])</f>
        <v>31</v>
      </c>
    </row>
    <row r="511" spans="1:19" x14ac:dyDescent="0.3">
      <c r="A511" s="15" t="s">
        <v>24</v>
      </c>
      <c r="B511" s="1">
        <v>118628363.45983237</v>
      </c>
      <c r="C511" s="1" t="s">
        <v>52</v>
      </c>
      <c r="D511" s="1">
        <v>7777</v>
      </c>
      <c r="E511" s="1" t="s">
        <v>20</v>
      </c>
      <c r="F511" s="1" t="str">
        <f>VLOOKUP(Tbl_Transaktion[[#This Row],[Ansvar]],Tbl_Ansvar[],2,FALSE)</f>
        <v>Avdelningen Fröet</v>
      </c>
      <c r="G511" s="1" t="str">
        <f>VLOOKUP(Tbl_Transaktion[[#This Row],[Ansvar]],Tbl_Ansvar[],3,FALSE)</f>
        <v>Maria Andersson</v>
      </c>
      <c r="H511" s="1"/>
      <c r="I511" s="1"/>
      <c r="J511" s="1"/>
      <c r="K511" s="1"/>
      <c r="L511" s="1" t="s">
        <v>37</v>
      </c>
      <c r="M511" s="1" t="s">
        <v>19</v>
      </c>
      <c r="N511" s="1">
        <v>182.39588861561259</v>
      </c>
      <c r="O511" s="4">
        <v>120066488</v>
      </c>
      <c r="P511" s="16">
        <v>43555</v>
      </c>
      <c r="Q511" s="1">
        <f>YEAR(Tbl_Transaktion[[#This Row],[Bokföringsdatum]])</f>
        <v>2019</v>
      </c>
      <c r="R511" s="28">
        <f>MONTH(Tbl_Transaktion[[#This Row],[Bokföringsdatum]])</f>
        <v>3</v>
      </c>
      <c r="S511" s="28">
        <f>DAY(Tbl_Transaktion[[#This Row],[Bokföringsdatum]])</f>
        <v>31</v>
      </c>
    </row>
    <row r="512" spans="1:19" x14ac:dyDescent="0.3">
      <c r="A512" s="15" t="s">
        <v>24</v>
      </c>
      <c r="B512" s="1">
        <v>331765413.69455349</v>
      </c>
      <c r="C512" s="1" t="s">
        <v>52</v>
      </c>
      <c r="D512" s="1">
        <v>7777</v>
      </c>
      <c r="E512" s="1" t="s">
        <v>20</v>
      </c>
      <c r="F512" s="1" t="str">
        <f>VLOOKUP(Tbl_Transaktion[[#This Row],[Ansvar]],Tbl_Ansvar[],2,FALSE)</f>
        <v>Avdelningen Fröet</v>
      </c>
      <c r="G512" s="1" t="str">
        <f>VLOOKUP(Tbl_Transaktion[[#This Row],[Ansvar]],Tbl_Ansvar[],3,FALSE)</f>
        <v>Maria Andersson</v>
      </c>
      <c r="H512" s="1"/>
      <c r="I512" s="1"/>
      <c r="J512" s="1"/>
      <c r="K512" s="1"/>
      <c r="L512" s="1" t="s">
        <v>37</v>
      </c>
      <c r="M512" s="1" t="s">
        <v>19</v>
      </c>
      <c r="N512" s="1">
        <v>182.83835723151913</v>
      </c>
      <c r="O512" s="4">
        <v>125295964</v>
      </c>
      <c r="P512" s="16">
        <v>43555</v>
      </c>
      <c r="Q512" s="1">
        <f>YEAR(Tbl_Transaktion[[#This Row],[Bokföringsdatum]])</f>
        <v>2019</v>
      </c>
      <c r="R512" s="28">
        <f>MONTH(Tbl_Transaktion[[#This Row],[Bokföringsdatum]])</f>
        <v>3</v>
      </c>
      <c r="S512" s="28">
        <f>DAY(Tbl_Transaktion[[#This Row],[Bokföringsdatum]])</f>
        <v>31</v>
      </c>
    </row>
    <row r="513" spans="1:19" x14ac:dyDescent="0.3">
      <c r="A513" s="15" t="s">
        <v>24</v>
      </c>
      <c r="B513" s="1">
        <v>794368103.84979963</v>
      </c>
      <c r="C513" s="1" t="s">
        <v>52</v>
      </c>
      <c r="D513" s="1">
        <v>7777</v>
      </c>
      <c r="E513" s="1" t="s">
        <v>20</v>
      </c>
      <c r="F513" s="1" t="str">
        <f>VLOOKUP(Tbl_Transaktion[[#This Row],[Ansvar]],Tbl_Ansvar[],2,FALSE)</f>
        <v>Avdelningen Fröet</v>
      </c>
      <c r="G513" s="1" t="str">
        <f>VLOOKUP(Tbl_Transaktion[[#This Row],[Ansvar]],Tbl_Ansvar[],3,FALSE)</f>
        <v>Maria Andersson</v>
      </c>
      <c r="H513" s="1"/>
      <c r="I513" s="1"/>
      <c r="J513" s="1"/>
      <c r="K513" s="1"/>
      <c r="L513" s="1" t="s">
        <v>37</v>
      </c>
      <c r="M513" s="1" t="s">
        <v>28</v>
      </c>
      <c r="N513" s="1">
        <v>185.0866457155694</v>
      </c>
      <c r="O513" s="4">
        <v>126887038</v>
      </c>
      <c r="P513" s="16">
        <v>43555</v>
      </c>
      <c r="Q513" s="1">
        <f>YEAR(Tbl_Transaktion[[#This Row],[Bokföringsdatum]])</f>
        <v>2019</v>
      </c>
      <c r="R513" s="28">
        <f>MONTH(Tbl_Transaktion[[#This Row],[Bokföringsdatum]])</f>
        <v>3</v>
      </c>
      <c r="S513" s="28">
        <f>DAY(Tbl_Transaktion[[#This Row],[Bokföringsdatum]])</f>
        <v>31</v>
      </c>
    </row>
    <row r="514" spans="1:19" x14ac:dyDescent="0.3">
      <c r="A514" s="15" t="s">
        <v>24</v>
      </c>
      <c r="B514" s="1">
        <v>1023701839.9626511</v>
      </c>
      <c r="C514" s="1" t="s">
        <v>52</v>
      </c>
      <c r="D514" s="1">
        <v>7777</v>
      </c>
      <c r="E514" s="1" t="s">
        <v>20</v>
      </c>
      <c r="F514" s="1" t="str">
        <f>VLOOKUP(Tbl_Transaktion[[#This Row],[Ansvar]],Tbl_Ansvar[],2,FALSE)</f>
        <v>Avdelningen Fröet</v>
      </c>
      <c r="G514" s="1" t="str">
        <f>VLOOKUP(Tbl_Transaktion[[#This Row],[Ansvar]],Tbl_Ansvar[],3,FALSE)</f>
        <v>Maria Andersson</v>
      </c>
      <c r="H514" s="1"/>
      <c r="I514" s="1"/>
      <c r="J514" s="1"/>
      <c r="K514" s="1"/>
      <c r="L514" s="1" t="s">
        <v>37</v>
      </c>
      <c r="M514" s="1" t="s">
        <v>28</v>
      </c>
      <c r="N514" s="1">
        <v>182.3470597259481</v>
      </c>
      <c r="O514" s="4">
        <v>135866780</v>
      </c>
      <c r="P514" s="16">
        <v>43555</v>
      </c>
      <c r="Q514" s="1">
        <f>YEAR(Tbl_Transaktion[[#This Row],[Bokföringsdatum]])</f>
        <v>2019</v>
      </c>
      <c r="R514" s="28">
        <f>MONTH(Tbl_Transaktion[[#This Row],[Bokföringsdatum]])</f>
        <v>3</v>
      </c>
      <c r="S514" s="28">
        <f>DAY(Tbl_Transaktion[[#This Row],[Bokföringsdatum]])</f>
        <v>31</v>
      </c>
    </row>
    <row r="515" spans="1:19" x14ac:dyDescent="0.3">
      <c r="A515" s="15" t="s">
        <v>24</v>
      </c>
      <c r="B515" s="1">
        <v>1067391213.0814868</v>
      </c>
      <c r="C515" s="1" t="s">
        <v>52</v>
      </c>
      <c r="D515" s="1">
        <v>7777</v>
      </c>
      <c r="E515" s="1" t="s">
        <v>20</v>
      </c>
      <c r="F515" s="1" t="str">
        <f>VLOOKUP(Tbl_Transaktion[[#This Row],[Ansvar]],Tbl_Ansvar[],2,FALSE)</f>
        <v>Avdelningen Fröet</v>
      </c>
      <c r="G515" s="1" t="str">
        <f>VLOOKUP(Tbl_Transaktion[[#This Row],[Ansvar]],Tbl_Ansvar[],3,FALSE)</f>
        <v>Maria Andersson</v>
      </c>
      <c r="H515" s="1"/>
      <c r="I515" s="1"/>
      <c r="J515" s="1"/>
      <c r="K515" s="1"/>
      <c r="L515" s="1" t="s">
        <v>37</v>
      </c>
      <c r="M515" s="1" t="s">
        <v>28</v>
      </c>
      <c r="N515" s="1">
        <v>182.86021615572042</v>
      </c>
      <c r="O515" s="4">
        <v>156480851</v>
      </c>
      <c r="P515" s="16">
        <v>43555</v>
      </c>
      <c r="Q515" s="1">
        <f>YEAR(Tbl_Transaktion[[#This Row],[Bokföringsdatum]])</f>
        <v>2019</v>
      </c>
      <c r="R515" s="28">
        <f>MONTH(Tbl_Transaktion[[#This Row],[Bokföringsdatum]])</f>
        <v>3</v>
      </c>
      <c r="S515" s="28">
        <f>DAY(Tbl_Transaktion[[#This Row],[Bokföringsdatum]])</f>
        <v>31</v>
      </c>
    </row>
    <row r="516" spans="1:19" x14ac:dyDescent="0.3">
      <c r="A516" s="15" t="s">
        <v>24</v>
      </c>
      <c r="B516" s="1">
        <v>301692363.85360706</v>
      </c>
      <c r="C516" s="1" t="s">
        <v>52</v>
      </c>
      <c r="D516" s="1">
        <v>7777</v>
      </c>
      <c r="E516" s="1" t="s">
        <v>16</v>
      </c>
      <c r="F516" s="1" t="str">
        <f>VLOOKUP(Tbl_Transaktion[[#This Row],[Ansvar]],Tbl_Ansvar[],2,FALSE)</f>
        <v>Avdelningen Blomman</v>
      </c>
      <c r="G516" s="1" t="str">
        <f>VLOOKUP(Tbl_Transaktion[[#This Row],[Ansvar]],Tbl_Ansvar[],3,FALSE)</f>
        <v>Maria Andersson</v>
      </c>
      <c r="H516" s="1"/>
      <c r="I516" s="1"/>
      <c r="J516" s="1"/>
      <c r="K516" s="1"/>
      <c r="L516" s="1" t="s">
        <v>37</v>
      </c>
      <c r="M516" s="1" t="s">
        <v>19</v>
      </c>
      <c r="N516" s="1">
        <v>183.25910959023176</v>
      </c>
      <c r="O516" s="4">
        <v>165258860</v>
      </c>
      <c r="P516" s="16">
        <v>43524</v>
      </c>
      <c r="Q516" s="1">
        <f>YEAR(Tbl_Transaktion[[#This Row],[Bokföringsdatum]])</f>
        <v>2019</v>
      </c>
      <c r="R516" s="28">
        <f>MONTH(Tbl_Transaktion[[#This Row],[Bokföringsdatum]])</f>
        <v>2</v>
      </c>
      <c r="S516" s="28">
        <f>DAY(Tbl_Transaktion[[#This Row],[Bokföringsdatum]])</f>
        <v>28</v>
      </c>
    </row>
    <row r="517" spans="1:19" x14ac:dyDescent="0.3">
      <c r="A517" s="15" t="s">
        <v>24</v>
      </c>
      <c r="B517" s="1">
        <v>897804138.41574931</v>
      </c>
      <c r="C517" s="1" t="s">
        <v>52</v>
      </c>
      <c r="D517" s="1">
        <v>7777</v>
      </c>
      <c r="E517" s="1" t="s">
        <v>20</v>
      </c>
      <c r="F517" s="1" t="str">
        <f>VLOOKUP(Tbl_Transaktion[[#This Row],[Ansvar]],Tbl_Ansvar[],2,FALSE)</f>
        <v>Avdelningen Fröet</v>
      </c>
      <c r="G517" s="1" t="str">
        <f>VLOOKUP(Tbl_Transaktion[[#This Row],[Ansvar]],Tbl_Ansvar[],3,FALSE)</f>
        <v>Maria Andersson</v>
      </c>
      <c r="H517" s="1"/>
      <c r="I517" s="1"/>
      <c r="J517" s="1"/>
      <c r="K517" s="1"/>
      <c r="L517" s="1" t="s">
        <v>37</v>
      </c>
      <c r="M517" s="1" t="s">
        <v>28</v>
      </c>
      <c r="N517" s="1">
        <v>182.89839916548843</v>
      </c>
      <c r="O517" s="4">
        <v>172472875</v>
      </c>
      <c r="P517" s="16">
        <v>43555</v>
      </c>
      <c r="Q517" s="1">
        <f>YEAR(Tbl_Transaktion[[#This Row],[Bokföringsdatum]])</f>
        <v>2019</v>
      </c>
      <c r="R517" s="28">
        <f>MONTH(Tbl_Transaktion[[#This Row],[Bokföringsdatum]])</f>
        <v>3</v>
      </c>
      <c r="S517" s="28">
        <f>DAY(Tbl_Transaktion[[#This Row],[Bokföringsdatum]])</f>
        <v>31</v>
      </c>
    </row>
    <row r="518" spans="1:19" x14ac:dyDescent="0.3">
      <c r="A518" s="15" t="s">
        <v>24</v>
      </c>
      <c r="B518" s="1">
        <v>703491331.89491129</v>
      </c>
      <c r="C518" s="1" t="s">
        <v>52</v>
      </c>
      <c r="D518" s="1">
        <v>7777</v>
      </c>
      <c r="E518" s="1" t="s">
        <v>20</v>
      </c>
      <c r="F518" s="1" t="str">
        <f>VLOOKUP(Tbl_Transaktion[[#This Row],[Ansvar]],Tbl_Ansvar[],2,FALSE)</f>
        <v>Avdelningen Fröet</v>
      </c>
      <c r="G518" s="1" t="str">
        <f>VLOOKUP(Tbl_Transaktion[[#This Row],[Ansvar]],Tbl_Ansvar[],3,FALSE)</f>
        <v>Maria Andersson</v>
      </c>
      <c r="H518" s="1"/>
      <c r="I518" s="1"/>
      <c r="J518" s="1"/>
      <c r="K518" s="1"/>
      <c r="L518" s="1" t="s">
        <v>37</v>
      </c>
      <c r="M518" s="1" t="s">
        <v>28</v>
      </c>
      <c r="N518" s="1">
        <v>183.52253914691508</v>
      </c>
      <c r="O518" s="4">
        <v>179354816</v>
      </c>
      <c r="P518" s="16">
        <v>43524</v>
      </c>
      <c r="Q518" s="1">
        <f>YEAR(Tbl_Transaktion[[#This Row],[Bokföringsdatum]])</f>
        <v>2019</v>
      </c>
      <c r="R518" s="28">
        <f>MONTH(Tbl_Transaktion[[#This Row],[Bokföringsdatum]])</f>
        <v>2</v>
      </c>
      <c r="S518" s="28">
        <f>DAY(Tbl_Transaktion[[#This Row],[Bokföringsdatum]])</f>
        <v>28</v>
      </c>
    </row>
    <row r="519" spans="1:19" x14ac:dyDescent="0.3">
      <c r="A519" s="15" t="s">
        <v>24</v>
      </c>
      <c r="B519" s="1">
        <v>420968747.7479912</v>
      </c>
      <c r="C519" s="1" t="s">
        <v>52</v>
      </c>
      <c r="D519" s="1">
        <v>7777</v>
      </c>
      <c r="E519" s="1" t="s">
        <v>20</v>
      </c>
      <c r="F519" s="1" t="str">
        <f>VLOOKUP(Tbl_Transaktion[[#This Row],[Ansvar]],Tbl_Ansvar[],2,FALSE)</f>
        <v>Avdelningen Fröet</v>
      </c>
      <c r="G519" s="1" t="str">
        <f>VLOOKUP(Tbl_Transaktion[[#This Row],[Ansvar]],Tbl_Ansvar[],3,FALSE)</f>
        <v>Maria Andersson</v>
      </c>
      <c r="H519" s="1"/>
      <c r="I519" s="1"/>
      <c r="J519" s="1"/>
      <c r="K519" s="1"/>
      <c r="L519" s="1" t="s">
        <v>37</v>
      </c>
      <c r="M519" s="1" t="s">
        <v>19</v>
      </c>
      <c r="N519" s="1">
        <v>183.27768349053559</v>
      </c>
      <c r="O519" s="4">
        <v>187007844</v>
      </c>
      <c r="P519" s="16">
        <v>43555</v>
      </c>
      <c r="Q519" s="1">
        <f>YEAR(Tbl_Transaktion[[#This Row],[Bokföringsdatum]])</f>
        <v>2019</v>
      </c>
      <c r="R519" s="28">
        <f>MONTH(Tbl_Transaktion[[#This Row],[Bokföringsdatum]])</f>
        <v>3</v>
      </c>
      <c r="S519" s="28">
        <f>DAY(Tbl_Transaktion[[#This Row],[Bokföringsdatum]])</f>
        <v>31</v>
      </c>
    </row>
    <row r="520" spans="1:19" x14ac:dyDescent="0.3">
      <c r="A520" s="15" t="s">
        <v>24</v>
      </c>
      <c r="B520" s="1">
        <v>384401370.04063964</v>
      </c>
      <c r="C520" s="1" t="s">
        <v>52</v>
      </c>
      <c r="D520" s="1">
        <v>7777</v>
      </c>
      <c r="E520" s="1" t="s">
        <v>20</v>
      </c>
      <c r="F520" s="1" t="str">
        <f>VLOOKUP(Tbl_Transaktion[[#This Row],[Ansvar]],Tbl_Ansvar[],2,FALSE)</f>
        <v>Avdelningen Fröet</v>
      </c>
      <c r="G520" s="1" t="str">
        <f>VLOOKUP(Tbl_Transaktion[[#This Row],[Ansvar]],Tbl_Ansvar[],3,FALSE)</f>
        <v>Maria Andersson</v>
      </c>
      <c r="H520" s="1"/>
      <c r="I520" s="1"/>
      <c r="J520" s="1"/>
      <c r="K520" s="1"/>
      <c r="L520" s="1" t="s">
        <v>37</v>
      </c>
      <c r="M520" s="1" t="s">
        <v>19</v>
      </c>
      <c r="N520" s="1">
        <v>182.73124848107364</v>
      </c>
      <c r="O520" s="4">
        <v>191870264</v>
      </c>
      <c r="P520" s="16">
        <v>43524</v>
      </c>
      <c r="Q520" s="1">
        <f>YEAR(Tbl_Transaktion[[#This Row],[Bokföringsdatum]])</f>
        <v>2019</v>
      </c>
      <c r="R520" s="28">
        <f>MONTH(Tbl_Transaktion[[#This Row],[Bokföringsdatum]])</f>
        <v>2</v>
      </c>
      <c r="S520" s="28">
        <f>DAY(Tbl_Transaktion[[#This Row],[Bokföringsdatum]])</f>
        <v>28</v>
      </c>
    </row>
    <row r="521" spans="1:19" x14ac:dyDescent="0.3">
      <c r="A521" s="15" t="s">
        <v>24</v>
      </c>
      <c r="B521" s="1">
        <v>1103781434.8304901</v>
      </c>
      <c r="C521" s="1" t="s">
        <v>52</v>
      </c>
      <c r="D521" s="1">
        <v>7777</v>
      </c>
      <c r="E521" s="1" t="s">
        <v>20</v>
      </c>
      <c r="F521" s="1" t="str">
        <f>VLOOKUP(Tbl_Transaktion[[#This Row],[Ansvar]],Tbl_Ansvar[],2,FALSE)</f>
        <v>Avdelningen Fröet</v>
      </c>
      <c r="G521" s="1" t="str">
        <f>VLOOKUP(Tbl_Transaktion[[#This Row],[Ansvar]],Tbl_Ansvar[],3,FALSE)</f>
        <v>Maria Andersson</v>
      </c>
      <c r="H521" s="1"/>
      <c r="I521" s="1"/>
      <c r="J521" s="1"/>
      <c r="K521" s="1"/>
      <c r="L521" s="1" t="s">
        <v>37</v>
      </c>
      <c r="M521" s="1" t="s">
        <v>28</v>
      </c>
      <c r="N521" s="1">
        <v>182.5600531549961</v>
      </c>
      <c r="O521" s="4">
        <v>197496937</v>
      </c>
      <c r="P521" s="16">
        <v>43524</v>
      </c>
      <c r="Q521" s="1">
        <f>YEAR(Tbl_Transaktion[[#This Row],[Bokföringsdatum]])</f>
        <v>2019</v>
      </c>
      <c r="R521" s="28">
        <f>MONTH(Tbl_Transaktion[[#This Row],[Bokföringsdatum]])</f>
        <v>2</v>
      </c>
      <c r="S521" s="28">
        <f>DAY(Tbl_Transaktion[[#This Row],[Bokföringsdatum]])</f>
        <v>28</v>
      </c>
    </row>
    <row r="522" spans="1:19" x14ac:dyDescent="0.3">
      <c r="A522" s="21" t="s">
        <v>24</v>
      </c>
      <c r="B522" s="22">
        <v>617340970.23284614</v>
      </c>
      <c r="C522" s="22" t="s">
        <v>52</v>
      </c>
      <c r="D522" s="22">
        <v>7777</v>
      </c>
      <c r="E522" s="22" t="s">
        <v>20</v>
      </c>
      <c r="F522" s="22" t="str">
        <f>VLOOKUP(Tbl_Transaktion[[#This Row],[Ansvar]],Tbl_Ansvar[],2,FALSE)</f>
        <v>Avdelningen Fröet</v>
      </c>
      <c r="G522" s="22" t="str">
        <f>VLOOKUP(Tbl_Transaktion[[#This Row],[Ansvar]],Tbl_Ansvar[],3,FALSE)</f>
        <v>Maria Andersson</v>
      </c>
      <c r="H522" s="22"/>
      <c r="I522" s="22"/>
      <c r="J522" s="22"/>
      <c r="K522" s="22"/>
      <c r="L522" s="22" t="s">
        <v>37</v>
      </c>
      <c r="M522" s="22" t="s">
        <v>19</v>
      </c>
      <c r="N522" s="22">
        <v>183.69265465252465</v>
      </c>
      <c r="O522" s="23">
        <v>208426428</v>
      </c>
      <c r="P522" s="24">
        <v>43524</v>
      </c>
      <c r="Q522" s="22">
        <f>YEAR(Tbl_Transaktion[[#This Row],[Bokföringsdatum]])</f>
        <v>2019</v>
      </c>
      <c r="R522" s="28">
        <f>MONTH(Tbl_Transaktion[[#This Row],[Bokföringsdatum]])</f>
        <v>2</v>
      </c>
      <c r="S522" s="28">
        <f>DAY(Tbl_Transaktion[[#This Row],[Bokföringsdatum]])</f>
        <v>28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2D014-062C-4D05-B5B3-AFD76EA11B6D}">
  <dimension ref="B3:O13"/>
  <sheetViews>
    <sheetView workbookViewId="0">
      <selection activeCell="H11" sqref="H11"/>
    </sheetView>
  </sheetViews>
  <sheetFormatPr defaultRowHeight="14.4" x14ac:dyDescent="0.3"/>
  <cols>
    <col min="2" max="2" width="23.44140625" bestFit="1" customWidth="1"/>
    <col min="3" max="3" width="17" bestFit="1" customWidth="1"/>
    <col min="4" max="4" width="9.6640625" bestFit="1" customWidth="1"/>
    <col min="5" max="5" width="9.5546875" bestFit="1" customWidth="1"/>
    <col min="6" max="6" width="8.5546875" bestFit="1" customWidth="1"/>
    <col min="7" max="7" width="7.5546875" bestFit="1" customWidth="1"/>
    <col min="8" max="9" width="8.5546875" bestFit="1" customWidth="1"/>
    <col min="10" max="10" width="9.109375" bestFit="1" customWidth="1"/>
    <col min="11" max="11" width="12" bestFit="1" customWidth="1"/>
    <col min="12" max="12" width="9.6640625" bestFit="1" customWidth="1"/>
    <col min="13" max="13" width="11.6640625" bestFit="1" customWidth="1"/>
    <col min="14" max="15" width="11.44140625" bestFit="1" customWidth="1"/>
  </cols>
  <sheetData>
    <row r="3" spans="2:15" x14ac:dyDescent="0.3">
      <c r="B3" s="30" t="s">
        <v>111</v>
      </c>
      <c r="C3" s="30" t="s">
        <v>109</v>
      </c>
    </row>
    <row r="4" spans="2:15" x14ac:dyDescent="0.3">
      <c r="C4">
        <v>2019</v>
      </c>
      <c r="O4" t="s">
        <v>108</v>
      </c>
    </row>
    <row r="5" spans="2:15" x14ac:dyDescent="0.3">
      <c r="B5" s="30" t="s">
        <v>107</v>
      </c>
      <c r="C5" t="s">
        <v>112</v>
      </c>
      <c r="D5" t="s">
        <v>113</v>
      </c>
      <c r="E5" t="s">
        <v>114</v>
      </c>
      <c r="F5" t="s">
        <v>115</v>
      </c>
      <c r="G5" t="s">
        <v>110</v>
      </c>
      <c r="H5" t="s">
        <v>116</v>
      </c>
      <c r="I5" t="s">
        <v>117</v>
      </c>
      <c r="J5" t="s">
        <v>118</v>
      </c>
      <c r="K5" t="s">
        <v>119</v>
      </c>
      <c r="L5" t="s">
        <v>120</v>
      </c>
      <c r="M5" t="s">
        <v>121</v>
      </c>
      <c r="N5" t="s">
        <v>122</v>
      </c>
    </row>
    <row r="6" spans="2:15" x14ac:dyDescent="0.3">
      <c r="B6" s="31" t="s">
        <v>84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15" x14ac:dyDescent="0.3">
      <c r="B7" s="32" t="s">
        <v>83</v>
      </c>
      <c r="C7" s="29"/>
      <c r="D7" s="29">
        <v>19242.569381075096</v>
      </c>
      <c r="E7" s="29"/>
      <c r="F7" s="29"/>
      <c r="G7" s="29"/>
      <c r="H7" s="29">
        <v>1135.7908828547825</v>
      </c>
      <c r="I7" s="29">
        <v>15538.980428724208</v>
      </c>
      <c r="J7" s="29"/>
      <c r="K7" s="29">
        <v>2567.7980694961138</v>
      </c>
      <c r="L7" s="29"/>
      <c r="M7" s="29"/>
      <c r="N7" s="29"/>
      <c r="O7" s="29">
        <v>38485.138762150207</v>
      </c>
    </row>
    <row r="8" spans="2:15" x14ac:dyDescent="0.3">
      <c r="B8" s="32" t="s">
        <v>87</v>
      </c>
      <c r="C8" s="29"/>
      <c r="D8" s="29"/>
      <c r="E8" s="29">
        <v>14665.250996446468</v>
      </c>
      <c r="F8" s="29"/>
      <c r="G8" s="29"/>
      <c r="H8" s="29"/>
      <c r="I8" s="29"/>
      <c r="J8" s="29"/>
      <c r="K8" s="29"/>
      <c r="L8" s="29">
        <v>14665.250996446468</v>
      </c>
      <c r="M8" s="29"/>
      <c r="N8" s="29"/>
      <c r="O8" s="29">
        <v>29330.501992892936</v>
      </c>
    </row>
    <row r="9" spans="2:15" x14ac:dyDescent="0.3">
      <c r="B9" s="31" t="s">
        <v>74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2:15" x14ac:dyDescent="0.3">
      <c r="B10" s="32" t="s">
        <v>73</v>
      </c>
      <c r="C10" s="29">
        <v>-154235.4238972209</v>
      </c>
      <c r="D10" s="29">
        <v>1867.4342022844648</v>
      </c>
      <c r="E10" s="29">
        <v>71080.280155315326</v>
      </c>
      <c r="F10" s="29">
        <v>2087.8243240718684</v>
      </c>
      <c r="G10" s="29">
        <v>1050.6067016092643</v>
      </c>
      <c r="H10" s="29">
        <v>9678.2746523706683</v>
      </c>
      <c r="I10" s="29">
        <v>184.22011999290996</v>
      </c>
      <c r="J10" s="29">
        <v>183.25910959023176</v>
      </c>
      <c r="K10" s="29">
        <v>364.73150759382077</v>
      </c>
      <c r="L10" s="29">
        <v>1331.2314177319183</v>
      </c>
      <c r="M10" s="29">
        <v>64877.257826653324</v>
      </c>
      <c r="N10" s="29">
        <v>4912.9782979765996</v>
      </c>
      <c r="O10" s="29">
        <v>3382.6744179694465</v>
      </c>
    </row>
    <row r="11" spans="2:15" x14ac:dyDescent="0.3">
      <c r="B11" s="32" t="s">
        <v>80</v>
      </c>
      <c r="C11" s="29">
        <v>-104830.18370783405</v>
      </c>
      <c r="D11" s="29">
        <v>26755.968089722337</v>
      </c>
      <c r="E11" s="29">
        <v>548615.13219999091</v>
      </c>
      <c r="F11" s="29">
        <v>9110.8853849466886</v>
      </c>
      <c r="G11" s="29"/>
      <c r="H11" s="29">
        <v>24202.600023816634</v>
      </c>
      <c r="I11" s="29">
        <v>6075.9844713797984</v>
      </c>
      <c r="J11" s="29">
        <v>4887.2424886555464</v>
      </c>
      <c r="K11" s="29">
        <v>13265.987810005043</v>
      </c>
      <c r="L11" s="29">
        <v>8343.3177262264253</v>
      </c>
      <c r="M11" s="29">
        <v>723163.19254962879</v>
      </c>
      <c r="N11" s="29">
        <v>-23894.378957850113</v>
      </c>
      <c r="O11" s="29">
        <v>1235695.7480786878</v>
      </c>
    </row>
    <row r="12" spans="2:15" x14ac:dyDescent="0.3">
      <c r="B12" s="32" t="s">
        <v>81</v>
      </c>
      <c r="C12" s="29">
        <v>208.77144545009503</v>
      </c>
      <c r="D12" s="29">
        <v>183.04922319796381</v>
      </c>
      <c r="E12" s="29">
        <v>1706.0125889368528</v>
      </c>
      <c r="F12" s="29"/>
      <c r="G12" s="29"/>
      <c r="H12" s="29"/>
      <c r="I12" s="29"/>
      <c r="J12" s="29">
        <v>367.68066933831437</v>
      </c>
      <c r="K12" s="29">
        <v>450.41441200082159</v>
      </c>
      <c r="L12" s="29">
        <v>613.27989529855085</v>
      </c>
      <c r="M12" s="29">
        <v>286.45853148103464</v>
      </c>
      <c r="N12" s="29">
        <v>171.22830401609505</v>
      </c>
      <c r="O12" s="29">
        <v>3986.8950697197274</v>
      </c>
    </row>
    <row r="13" spans="2:15" x14ac:dyDescent="0.3">
      <c r="B13" s="31" t="s">
        <v>108</v>
      </c>
      <c r="C13" s="29">
        <v>-258856.83615960483</v>
      </c>
      <c r="D13" s="29">
        <v>48049.020896279864</v>
      </c>
      <c r="E13" s="29">
        <v>636066.67594068951</v>
      </c>
      <c r="F13" s="29">
        <v>11198.709709018554</v>
      </c>
      <c r="G13" s="29">
        <v>1050.6067016092643</v>
      </c>
      <c r="H13" s="29">
        <v>35016.665559042078</v>
      </c>
      <c r="I13" s="29">
        <v>21799.18502009692</v>
      </c>
      <c r="J13" s="29">
        <v>5438.1822675840913</v>
      </c>
      <c r="K13" s="29">
        <v>16648.931799095801</v>
      </c>
      <c r="L13" s="29">
        <v>24953.080035703362</v>
      </c>
      <c r="M13" s="29">
        <v>788326.90890776308</v>
      </c>
      <c r="N13" s="29">
        <v>-18810.172355857416</v>
      </c>
      <c r="O13" s="29">
        <v>1310880.9583214209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69408-92E7-4640-9ED8-E715D2F78A9A}">
  <dimension ref="A1:H8"/>
  <sheetViews>
    <sheetView workbookViewId="0">
      <selection sqref="A1:A8"/>
    </sheetView>
  </sheetViews>
  <sheetFormatPr defaultRowHeight="14.4" x14ac:dyDescent="0.3"/>
  <cols>
    <col min="1" max="1" width="8.6640625" customWidth="1"/>
    <col min="2" max="2" width="19.44140625" bestFit="1" customWidth="1"/>
    <col min="3" max="3" width="15.77734375" bestFit="1" customWidth="1"/>
    <col min="4" max="4" width="14" customWidth="1"/>
    <col min="5" max="5" width="14.6640625" bestFit="1" customWidth="1"/>
    <col min="6" max="6" width="20.77734375" customWidth="1"/>
    <col min="7" max="7" width="24.88671875" customWidth="1"/>
    <col min="8" max="8" width="8.33203125" customWidth="1"/>
  </cols>
  <sheetData>
    <row r="1" spans="1:8" x14ac:dyDescent="0.3">
      <c r="A1" s="5" t="s">
        <v>4</v>
      </c>
      <c r="B1" s="5" t="s">
        <v>8</v>
      </c>
      <c r="C1" s="5" t="s">
        <v>67</v>
      </c>
      <c r="D1" s="6" t="s">
        <v>68</v>
      </c>
      <c r="E1" s="5" t="s">
        <v>69</v>
      </c>
      <c r="F1" s="5" t="s">
        <v>70</v>
      </c>
      <c r="G1" s="7" t="s">
        <v>71</v>
      </c>
      <c r="H1" s="25" t="s">
        <v>72</v>
      </c>
    </row>
    <row r="2" spans="1:8" x14ac:dyDescent="0.3">
      <c r="A2" t="s">
        <v>16</v>
      </c>
      <c r="B2" s="8" t="s">
        <v>73</v>
      </c>
      <c r="C2" s="9" t="s">
        <v>74</v>
      </c>
      <c r="D2" s="10" t="s">
        <v>75</v>
      </c>
      <c r="E2" s="9" t="s">
        <v>76</v>
      </c>
      <c r="F2" s="9" t="s">
        <v>77</v>
      </c>
      <c r="G2" s="11" t="s">
        <v>78</v>
      </c>
      <c r="H2" s="26" t="s">
        <v>79</v>
      </c>
    </row>
    <row r="3" spans="1:8" x14ac:dyDescent="0.3">
      <c r="A3" t="s">
        <v>20</v>
      </c>
      <c r="B3" s="8" t="s">
        <v>80</v>
      </c>
      <c r="C3" s="9" t="s">
        <v>74</v>
      </c>
      <c r="D3" s="12" t="s">
        <v>75</v>
      </c>
      <c r="E3" s="9" t="s">
        <v>76</v>
      </c>
      <c r="F3" s="9" t="s">
        <v>77</v>
      </c>
      <c r="G3" s="11" t="s">
        <v>78</v>
      </c>
      <c r="H3" s="26" t="s">
        <v>79</v>
      </c>
    </row>
    <row r="4" spans="1:8" x14ac:dyDescent="0.3">
      <c r="A4" t="s">
        <v>39</v>
      </c>
      <c r="B4" s="8" t="s">
        <v>81</v>
      </c>
      <c r="C4" s="9" t="s">
        <v>74</v>
      </c>
      <c r="D4" s="12" t="s">
        <v>82</v>
      </c>
      <c r="E4" s="9" t="s">
        <v>76</v>
      </c>
      <c r="F4" s="9" t="s">
        <v>77</v>
      </c>
      <c r="G4" s="11" t="s">
        <v>78</v>
      </c>
      <c r="H4" s="26" t="s">
        <v>79</v>
      </c>
    </row>
    <row r="5" spans="1:8" x14ac:dyDescent="0.3">
      <c r="A5" t="s">
        <v>46</v>
      </c>
      <c r="B5" s="11" t="s">
        <v>83</v>
      </c>
      <c r="C5" s="9" t="s">
        <v>84</v>
      </c>
      <c r="D5" s="13" t="s">
        <v>85</v>
      </c>
      <c r="E5" s="9" t="s">
        <v>76</v>
      </c>
      <c r="F5" s="9" t="s">
        <v>86</v>
      </c>
      <c r="G5" s="11" t="s">
        <v>78</v>
      </c>
      <c r="H5" s="26" t="s">
        <v>79</v>
      </c>
    </row>
    <row r="6" spans="1:8" x14ac:dyDescent="0.3">
      <c r="A6" t="s">
        <v>55</v>
      </c>
      <c r="B6" s="11" t="s">
        <v>87</v>
      </c>
      <c r="C6" s="9" t="s">
        <v>84</v>
      </c>
      <c r="D6" s="14" t="s">
        <v>88</v>
      </c>
      <c r="E6" s="9" t="s">
        <v>76</v>
      </c>
      <c r="F6" s="9" t="s">
        <v>86</v>
      </c>
      <c r="G6" s="11" t="s">
        <v>89</v>
      </c>
      <c r="H6" s="26" t="s">
        <v>90</v>
      </c>
    </row>
    <row r="7" spans="1:8" x14ac:dyDescent="0.3">
      <c r="A7" t="s">
        <v>91</v>
      </c>
      <c r="B7" s="11" t="s">
        <v>92</v>
      </c>
      <c r="C7" s="9" t="s">
        <v>93</v>
      </c>
      <c r="D7" s="14" t="s">
        <v>94</v>
      </c>
      <c r="E7" s="9" t="s">
        <v>76</v>
      </c>
      <c r="F7" s="9" t="s">
        <v>86</v>
      </c>
      <c r="G7" s="11" t="s">
        <v>89</v>
      </c>
      <c r="H7" s="26" t="s">
        <v>90</v>
      </c>
    </row>
    <row r="8" spans="1:8" x14ac:dyDescent="0.3">
      <c r="A8" t="s">
        <v>99</v>
      </c>
      <c r="B8" s="11" t="s">
        <v>95</v>
      </c>
      <c r="C8" s="9" t="s">
        <v>96</v>
      </c>
      <c r="D8" s="14" t="s">
        <v>97</v>
      </c>
      <c r="E8" s="11" t="s">
        <v>98</v>
      </c>
      <c r="F8" s="9" t="s">
        <v>86</v>
      </c>
      <c r="G8" s="11" t="s">
        <v>89</v>
      </c>
      <c r="H8" s="26" t="s">
        <v>90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68BC-F174-4C86-951B-E1005499EFDB}">
  <dimension ref="A1:M9"/>
  <sheetViews>
    <sheetView tabSelected="1" workbookViewId="0">
      <selection activeCell="M7" sqref="M7"/>
    </sheetView>
  </sheetViews>
  <sheetFormatPr defaultRowHeight="14.4" x14ac:dyDescent="0.3"/>
  <sheetData>
    <row r="1" spans="1:13" x14ac:dyDescent="0.3">
      <c r="A1" t="s">
        <v>4</v>
      </c>
      <c r="D1" t="s">
        <v>4</v>
      </c>
      <c r="I1" t="s">
        <v>4</v>
      </c>
      <c r="L1" t="s">
        <v>4</v>
      </c>
    </row>
    <row r="2" spans="1:13" x14ac:dyDescent="0.3">
      <c r="A2" t="s">
        <v>16</v>
      </c>
      <c r="D2" t="s">
        <v>16</v>
      </c>
      <c r="E2">
        <f>COUNTIF(D:D,D2)</f>
        <v>2</v>
      </c>
      <c r="I2" t="s">
        <v>16</v>
      </c>
      <c r="L2" t="s">
        <v>16</v>
      </c>
      <c r="M2" t="str">
        <f>VLOOKUP(L2,I:I,1,FALSE)</f>
        <v>13X4460</v>
      </c>
    </row>
    <row r="3" spans="1:13" x14ac:dyDescent="0.3">
      <c r="A3" t="s">
        <v>20</v>
      </c>
      <c r="D3" t="s">
        <v>20</v>
      </c>
      <c r="E3">
        <f t="shared" ref="E3:E9" si="0">COUNTIF(D:D,D3)</f>
        <v>1</v>
      </c>
      <c r="I3" t="s">
        <v>20</v>
      </c>
      <c r="L3" t="s">
        <v>20</v>
      </c>
      <c r="M3" t="str">
        <f t="shared" ref="M3:M9" si="1">VLOOKUP(L3,I:I,1,FALSE)</f>
        <v>13X4450</v>
      </c>
    </row>
    <row r="4" spans="1:13" x14ac:dyDescent="0.3">
      <c r="A4" t="s">
        <v>39</v>
      </c>
      <c r="D4" t="s">
        <v>39</v>
      </c>
      <c r="E4">
        <f t="shared" si="0"/>
        <v>1</v>
      </c>
      <c r="I4" t="s">
        <v>39</v>
      </c>
      <c r="L4" t="s">
        <v>39</v>
      </c>
      <c r="M4" t="str">
        <f t="shared" si="1"/>
        <v>13X4410</v>
      </c>
    </row>
    <row r="5" spans="1:13" x14ac:dyDescent="0.3">
      <c r="A5" t="s">
        <v>46</v>
      </c>
      <c r="D5" t="s">
        <v>46</v>
      </c>
      <c r="E5">
        <f t="shared" si="0"/>
        <v>1</v>
      </c>
      <c r="I5" t="s">
        <v>46</v>
      </c>
      <c r="L5" t="s">
        <v>46</v>
      </c>
      <c r="M5" t="str">
        <f t="shared" si="1"/>
        <v>13X4490</v>
      </c>
    </row>
    <row r="6" spans="1:13" x14ac:dyDescent="0.3">
      <c r="A6" t="s">
        <v>55</v>
      </c>
      <c r="D6" t="s">
        <v>55</v>
      </c>
      <c r="E6">
        <f t="shared" si="0"/>
        <v>1</v>
      </c>
      <c r="I6" t="s">
        <v>55</v>
      </c>
      <c r="L6" t="s">
        <v>123</v>
      </c>
      <c r="M6" t="e">
        <f t="shared" si="1"/>
        <v>#N/A</v>
      </c>
    </row>
    <row r="7" spans="1:13" x14ac:dyDescent="0.3">
      <c r="A7" t="s">
        <v>91</v>
      </c>
      <c r="D7" t="s">
        <v>91</v>
      </c>
      <c r="E7">
        <f t="shared" si="0"/>
        <v>1</v>
      </c>
      <c r="I7" t="s">
        <v>91</v>
      </c>
      <c r="L7" t="s">
        <v>55</v>
      </c>
      <c r="M7" t="str">
        <f t="shared" si="1"/>
        <v>13X3390</v>
      </c>
    </row>
    <row r="8" spans="1:13" x14ac:dyDescent="0.3">
      <c r="A8" t="s">
        <v>99</v>
      </c>
      <c r="D8" t="s">
        <v>99</v>
      </c>
      <c r="E8">
        <f t="shared" si="0"/>
        <v>1</v>
      </c>
      <c r="I8" t="s">
        <v>99</v>
      </c>
      <c r="L8" t="s">
        <v>91</v>
      </c>
      <c r="M8" t="str">
        <f t="shared" si="1"/>
        <v>13X3356</v>
      </c>
    </row>
    <row r="9" spans="1:13" x14ac:dyDescent="0.3">
      <c r="A9" t="s">
        <v>16</v>
      </c>
      <c r="D9" t="s">
        <v>16</v>
      </c>
      <c r="E9">
        <f t="shared" si="0"/>
        <v>2</v>
      </c>
      <c r="L9" t="s">
        <v>99</v>
      </c>
      <c r="M9" t="str">
        <f t="shared" si="1"/>
        <v>13X6610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b l _ T r a n s a k t i o n 4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 V e r t y p < / s t r i n g > < / k e y > < v a l u e > < i n t > 9 4 < / i n t > < / v a l u e > < / i t e m > < i t e m > < k e y > < s t r i n g > V e r i f i k a t i o n s n u m m e r < / s t r i n g > < / k e y > < v a l u e > < i n t > 2 0 6 < / i n t > < / v a l u e > < / i t e m > < i t e m > < k e y > < s t r i n g > T r a n s a k t i o n s t e x t < / s t r i n g > < / k e y > < v a l u e > < i n t > 1 7 1 < / i n t > < / v a l u e > < / i t e m > < i t e m > < k e y > < s t r i n g > K o n t o < / s t r i n g > < / k e y > < v a l u e > < i n t > 8 9 < / i n t > < / v a l u e > < / i t e m > < i t e m > < k e y > < s t r i n g > A n s v a r < / s t r i n g > < / k e y > < v a l u e > < i n t > 9 7 < / i n t > < / v a l u e > < / i t e m > < i t e m > < k e y > < s t r i n g > P r o j e k t < / s t r i n g > < / k e y > < v a l u e > < i n t > 9 9 < / i n t > < / v a l u e > < / i t e m > < i t e m > < k e y > < s t r i n g > S p e c / A n l < / s t r i n g > < / k e y > < v a l u e > < i n t > 1 1 0 < / i n t > < / v a l u e > < / i t e m > < i t e m > < k e y > < s t r i n g > A k t A O < / s t r i n g > < / k e y > < v a l u e > < i n t > 9 3 < / i n t > < / v a l u e > < / i t e m > < i t e m > < k e y > < s t r i n g > O b j e k t < / s t r i n g > < / k e y > < v a l u e > < i n t > 9 5 < / i n t > < / v a l u e > < / i t e m > < i t e m > < k e y > < s t r i n g > V e r k s a m h e t < / s t r i n g > < / k e y > < v a l u e > < i n t > 1 3 5 < / i n t > < / v a l u e > < / i t e m > < i t e m > < k e y > < s t r i n g > M o t p a r t < / s t r i n g > < / k e y > < v a l u e > < i n t > 1 0 7 < / i n t > < / v a l u e > < / i t e m > < i t e m > < k e y > < s t r i n g > B e l o p p < / s t r i n g > < / k e y > < v a l u e > < i n t > 9 6 < / i n t > < / v a l u e > < / i t e m > < i t e m > < k e y > < s t r i n g > F a k t u r a n r < / s t r i n g > < / k e y > < v a l u e > < i n t > 1 1 8 < / i n t > < / v a l u e > < / i t e m > < i t e m > < k e y > < s t r i n g > B o k f � r i n g s d a t u m < / s t r i n g > < / k e y > < v a l u e > < i n t > 1 7 6 < / i n t > < / v a l u e > < / i t e m > < / C o l u m n W i d t h s > < C o l u m n D i s p l a y I n d e x > < i t e m > < k e y > < s t r i n g > V e r t y p < / s t r i n g > < / k e y > < v a l u e > < i n t > 0 < / i n t > < / v a l u e > < / i t e m > < i t e m > < k e y > < s t r i n g > V e r i f i k a t i o n s n u m m e r < / s t r i n g > < / k e y > < v a l u e > < i n t > 1 < / i n t > < / v a l u e > < / i t e m > < i t e m > < k e y > < s t r i n g > T r a n s a k t i o n s t e x t < / s t r i n g > < / k e y > < v a l u e > < i n t > 2 < / i n t > < / v a l u e > < / i t e m > < i t e m > < k e y > < s t r i n g > K o n t o < / s t r i n g > < / k e y > < v a l u e > < i n t > 3 < / i n t > < / v a l u e > < / i t e m > < i t e m > < k e y > < s t r i n g > A n s v a r < / s t r i n g > < / k e y > < v a l u e > < i n t > 4 < / i n t > < / v a l u e > < / i t e m > < i t e m > < k e y > < s t r i n g > P r o j e k t < / s t r i n g > < / k e y > < v a l u e > < i n t > 5 < / i n t > < / v a l u e > < / i t e m > < i t e m > < k e y > < s t r i n g > S p e c / A n l < / s t r i n g > < / k e y > < v a l u e > < i n t > 6 < / i n t > < / v a l u e > < / i t e m > < i t e m > < k e y > < s t r i n g > A k t A O < / s t r i n g > < / k e y > < v a l u e > < i n t > 7 < / i n t > < / v a l u e > < / i t e m > < i t e m > < k e y > < s t r i n g > O b j e k t < / s t r i n g > < / k e y > < v a l u e > < i n t > 8 < / i n t > < / v a l u e > < / i t e m > < i t e m > < k e y > < s t r i n g > V e r k s a m h e t < / s t r i n g > < / k e y > < v a l u e > < i n t > 9 < / i n t > < / v a l u e > < / i t e m > < i t e m > < k e y > < s t r i n g > M o t p a r t < / s t r i n g > < / k e y > < v a l u e > < i n t > 1 0 < / i n t > < / v a l u e > < / i t e m > < i t e m > < k e y > < s t r i n g > B e l o p p < / s t r i n g > < / k e y > < v a l u e > < i n t > 1 1 < / i n t > < / v a l u e > < / i t e m > < i t e m > < k e y > < s t r i n g > F a k t u r a n r < / s t r i n g > < / k e y > < v a l u e > < i n t > 1 2 < / i n t > < / v a l u e > < / i t e m > < i t e m > < k e y > < s t r i n g > B o k f � r i n g s d a t u m < / s t r i n g > < / k e y > < v a l u e > < i n t > 1 3 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 T b l _ A n s v a r 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 T b l _ A n s v a r 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 C o l u m n s \ A n s v a r 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 C o l u m n s \ O b j e k t 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 C o l u m n s \ A d m i n i s t r a t � r 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 C o l u m n s \ M o t t a g a r k o d 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 C o l u m n s \ C h e f 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 C o l u m n s \ V e r k s a m h e t s e k o n o m 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 C o l u m n s \ O m r � d e s c h e f / S e k t o r s c h e f 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 C o l u m n s \ S e k t o r 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 T b l _ T r a n s a k t i o n 4 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 T b l _ T r a n s a k t i o n 4 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 C o l u m n s \ V e r t y p 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 C o l u m n s \ V e r i f i k a t i o n s n u m m e r 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 C o l u m n s \ T r a n s a k t i o n s t e x t 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 C o l u m n s \ A n s v a r 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 C o l u m n s \ P r o j e k t 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 C o l u m n s \ S p e c / A n l 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 C o l u m n s \ A k t A O 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 C o l u m n s \ O b j e k t 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 C o l u m n s \ V e r k s a m h e t 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 C o l u m n s \ M o t p a r t 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 C o l u m n s \ B e l o p p 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 C o l u m n s \ F a k t u r a n r 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 C o l u m n s \ B o k f � r i n g s d a t u m 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 K a l e n d e r 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 K a l e n d e r 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 C o l u m n s \ M � n a d s n u m m e r 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 C o l u m n s \ M � n a d 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 C o l u m n s \ M M M - � � � � 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 C o l u m n s \ N u m m e r   f � r   d a g   i   v e c k a n 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 C o l u m n s \ D a g   i   v e c k a n 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 T b l _ T r a n s a k t i o n 4 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 T b l _ A n s v a r 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 K a l e n d e r 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 1 2 5 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 2 0 1 9 - 0 5 - 1 6 T 0 9 : 5 9 : 3 4 . 2 8 1 8 0 6 6 + 0 2 : 0 0 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T b l _ A n s v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 A n s v a r < / s t r i n g > < / k e y > < v a l u e > < i n t > 9 7 < / i n t > < / v a l u e > < / i t e m > < i t e m > < k e y > < s t r i n g > O b j e k t < / s t r i n g > < / k e y > < v a l u e > < i n t > 9 5 < / i n t > < / v a l u e > < / i t e m > < i t e m > < k e y > < s t r i n g > A d m i n i s t r a t � r < / s t r i n g > < / k e y > < v a l u e > < i n t > 1 5 0 < / i n t > < / v a l u e > < / i t e m > < i t e m > < k e y > < s t r i n g > M o t t a g a r k o d < / s t r i n g > < / k e y > < v a l u e > < i n t > 1 4 3 < / i n t > < / v a l u e > < / i t e m > < i t e m > < k e y > < s t r i n g > C h e f < / s t r i n g > < / k e y > < v a l u e > < i n t > 7 8 < / i n t > < / v a l u e > < / i t e m > < i t e m > < k e y > < s t r i n g > V e r k s a m h e t s e k o n o m < / s t r i n g > < / k e y > < v a l u e > < i n t > 2 0 5 < / i n t > < / v a l u e > < / i t e m > < i t e m > < k e y > < s t r i n g > O m r � d e s c h e f / S e k t o r s c h e f < / s t r i n g > < / k e y > < v a l u e > < i n t > 2 4 5 < / i n t > < / v a l u e > < / i t e m > < i t e m > < k e y > < s t r i n g > S e k t o r < / s t r i n g > < / k e y > < v a l u e > < i n t > 9 3 < / i n t > < / v a l u e > < / i t e m > < / C o l u m n W i d t h s > < C o l u m n D i s p l a y I n d e x > < i t e m > < k e y > < s t r i n g > A n s v a r < / s t r i n g > < / k e y > < v a l u e > < i n t > 0 < / i n t > < / v a l u e > < / i t e m > < i t e m > < k e y > < s t r i n g > O b j e k t < / s t r i n g > < / k e y > < v a l u e > < i n t > 1 < / i n t > < / v a l u e > < / i t e m > < i t e m > < k e y > < s t r i n g > A d m i n i s t r a t � r < / s t r i n g > < / k e y > < v a l u e > < i n t > 2 < / i n t > < / v a l u e > < / i t e m > < i t e m > < k e y > < s t r i n g > M o t t a g a r k o d < / s t r i n g > < / k e y > < v a l u e > < i n t > 3 < / i n t > < / v a l u e > < / i t e m > < i t e m > < k e y > < s t r i n g > C h e f < / s t r i n g > < / k e y > < v a l u e > < i n t > 4 < / i n t > < / v a l u e > < / i t e m > < i t e m > < k e y > < s t r i n g > V e r k s a m h e t s e k o n o m < / s t r i n g > < / k e y > < v a l u e > < i n t > 5 < / i n t > < / v a l u e > < / i t e m > < i t e m > < k e y > < s t r i n g > O m r � d e s c h e f / S e k t o r s c h e f < / s t r i n g > < / k e y > < v a l u e > < i n t > 6 < / i n t > < / v a l u e > < / i t e m > < i t e m > < k e y > < s t r i n g > S e k t o r 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K a l e n d e r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K a l e n d e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 1 9 3 < / i n t > < / v a l u e > < / i t e m > < i t e m > < k e y > < s t r i n g > � r < / s t r i n g > < / k e y > < v a l u e > < i n t > 6 1 < / i n t > < / v a l u e > < / i t e m > < i t e m > < k e y > < s t r i n g > M � n a d s n u m m e r < / s t r i n g > < / k e y > < v a l u e > < i n t > 1 7 1 < / i n t > < / v a l u e > < / i t e m > < i t e m > < k e y > < s t r i n g > M � n a d < / s t r i n g > < / k e y > < v a l u e > < i n t > 9 7 < / i n t > < / v a l u e > < / i t e m > < i t e m > < k e y > < s t r i n g > M M M - � � � � < / s t r i n g > < / k e y > < v a l u e > < i n t > 1 4 1 < / i n t > < / v a l u e > < / i t e m > < i t e m > < k e y > < s t r i n g > N u m m e r   f � r   d a g   i   v e c k a n < / s t r i n g > < / k e y > < v a l u e > < i n t > 2 3 6 < / i n t > < / v a l u e > < / i t e m > < i t e m > < k e y > < s t r i n g > D a g   i   v e c k a n < / s t r i n g > < / k e y > < v a l u e > < i n t > 1 3 9 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 � r < / s t r i n g > < / k e y > < v a l u e > < i n t > 1 < / i n t > < / v a l u e > < / i t e m > < i t e m > < k e y > < s t r i n g > M � n a d s n u m m e r < / s t r i n g > < / k e y > < v a l u e > < i n t > 2 < / i n t > < / v a l u e > < / i t e m > < i t e m > < k e y > < s t r i n g > M � n a d < / s t r i n g > < / k e y > < v a l u e > < i n t > 3 < / i n t > < / v a l u e > < / i t e m > < i t e m > < k e y > < s t r i n g > M M M - � � � � < / s t r i n g > < / k e y > < v a l u e > < i n t > 4 < / i n t > < / v a l u e > < / i t e m > < i t e m > < k e y > < s t r i n g > N u m m e r   f � r   d a g   i   v e c k a n < / s t r i n g > < / k e y > < v a l u e > < i n t > 5 < / i n t > < / v a l u e > < / i t e m > < i t e m > < k e y > < s t r i n g > D a g   i   v e c k a n 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T b l _ T r a n s a k t i o n 4 , T b l _ A n s v a r , K a l e n d e r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 T b l _ T r a n s a k t i o n 4 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 T b l _ T r a n s a k t i o n 4 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 C o l u m n s \ V e r t y p < / K e y > < / D i a g r a m O b j e c t K e y > < D i a g r a m O b j e c t K e y > < K e y > C o l u m n s \ V e r i f i k a t i o n s n u m m e r < / K e y > < / D i a g r a m O b j e c t K e y > < D i a g r a m O b j e c t K e y > < K e y > C o l u m n s \ T r a n s a k t i o n s t e x t < / K e y > < / D i a g r a m O b j e c t K e y > < D i a g r a m O b j e c t K e y > < K e y > C o l u m n s \ K o n t o < / K e y > < / D i a g r a m O b j e c t K e y > < D i a g r a m O b j e c t K e y > < K e y > C o l u m n s \ A n s v a r < / K e y > < / D i a g r a m O b j e c t K e y > < D i a g r a m O b j e c t K e y > < K e y > C o l u m n s \ P r o j e k t < / K e y > < / D i a g r a m O b j e c t K e y > < D i a g r a m O b j e c t K e y > < K e y > C o l u m n s \ S p e c / A n l < / K e y > < / D i a g r a m O b j e c t K e y > < D i a g r a m O b j e c t K e y > < K e y > C o l u m n s \ A k t A O < / K e y > < / D i a g r a m O b j e c t K e y > < D i a g r a m O b j e c t K e y > < K e y > C o l u m n s \ O b j e k t < / K e y > < / D i a g r a m O b j e c t K e y > < D i a g r a m O b j e c t K e y > < K e y > C o l u m n s \ V e r k s a m h e t < / K e y > < / D i a g r a m O b j e c t K e y > < D i a g r a m O b j e c t K e y > < K e y > C o l u m n s \ M o t p a r t < / K e y > < / D i a g r a m O b j e c t K e y > < D i a g r a m O b j e c t K e y > < K e y > C o l u m n s \ B e l o p p < / K e y > < / D i a g r a m O b j e c t K e y > < D i a g r a m O b j e c t K e y > < K e y > C o l u m n s \ F a k t u r a n r < / K e y > < / D i a g r a m O b j e c t K e y > < D i a g r a m O b j e c t K e y > < K e y > C o l u m n s \ B o k f � r i n g s d a t u m 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 C o l u m n s \ V e r t y p 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 C o l u m n s \ V e r i f i k a t i o n s n u m m e r 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 C o l u m n s \ T r a n s a k t i o n s t e x t 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 C o l u m n s \ K o n t o 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 C o l u m n s \ A n s v a r 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 C o l u m n s \ P r o j e k t 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 C o l u m n s \ S p e c / A n l 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 C o l u m n s \ A k t A O 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 C o l u m n s \ O b j e k t 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 C o l u m n s \ V e r k s a m h e t 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 C o l u m n s \ M o t p a r t 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 C o l u m n s \ B e l o p p 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 C o l u m n s \ F a k t u r a n r 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 C o l u m n s \ B o k f � r i n g s d a t u m 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 T b l _ A n s v a r 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 T b l _ A n s v a r 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 C o l u m n s \ A n s v a r < / K e y > < / D i a g r a m O b j e c t K e y > < D i a g r a m O b j e c t K e y > < K e y > C o l u m n s \ O b j e k t < / K e y > < / D i a g r a m O b j e c t K e y > < D i a g r a m O b j e c t K e y > < K e y > C o l u m n s \ A d m i n i s t r a t � r < / K e y > < / D i a g r a m O b j e c t K e y > < D i a g r a m O b j e c t K e y > < K e y > C o l u m n s \ M o t t a g a r k o d < / K e y > < / D i a g r a m O b j e c t K e y > < D i a g r a m O b j e c t K e y > < K e y > C o l u m n s \ C h e f < / K e y > < / D i a g r a m O b j e c t K e y > < D i a g r a m O b j e c t K e y > < K e y > C o l u m n s \ V e r k s a m h e t s e k o n o m < / K e y > < / D i a g r a m O b j e c t K e y > < D i a g r a m O b j e c t K e y > < K e y > C o l u m n s \ O m r � d e s c h e f / S e k t o r s c h e f < / K e y > < / D i a g r a m O b j e c t K e y > < D i a g r a m O b j e c t K e y > < K e y > C o l u m n s \ S e k t o r 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 C o l u m n s \ A n s v a r 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 C o l u m n s \ O b j e k t 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 C o l u m n s \ A d m i n i s t r a t � r 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 C o l u m n s \ M o t t a g a r k o d 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 C o l u m n s \ C h e f 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 C o l u m n s \ V e r k s a m h e t s e k o n o m 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 C o l u m n s \ O m r � d e s c h e f / S e k t o r s c h e f 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 C o l u m n s \ S e k t o r 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 K a l e n d e r 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 K a l e n d e r 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 C o l u m n s \ � r < / K e y > < / D i a g r a m O b j e c t K e y > < D i a g r a m O b j e c t K e y > < K e y > C o l u m n s \ M � n a d s n u m m e r < / K e y > < / D i a g r a m O b j e c t K e y > < D i a g r a m O b j e c t K e y > < K e y > C o l u m n s \ M � n a d < / K e y > < / D i a g r a m O b j e c t K e y > < D i a g r a m O b j e c t K e y > < K e y > C o l u m n s \ M M M - � � � � < / K e y > < / D i a g r a m O b j e c t K e y > < D i a g r a m O b j e c t K e y > < K e y > C o l u m n s \ N u m m e r   f � r   d a g   i   v e c k a n < / K e y > < / D i a g r a m O b j e c t K e y > < D i a g r a m O b j e c t K e y > < K e y > C o l u m n s \ D a g   i   v e c k a n 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 C o l u m n s \ M � n a d s n u m m e r 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 C o l u m n s \ M � n a d 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 C o l u m n s \ M M M - � � � � 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 C o l u m n s \ N u m m e r   f � r   d a g   i   v e c k a n 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 C o l u m n s \ D a g   i   v e c k a n 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 K a l e n d e r < / K e y > < / D i a g r a m O b j e c t K e y > < D i a g r a m O b j e c t K e y > < K e y > A c t i o n s \ A d d   t o   h i e r a r c h y   F o r   & l t ; T a b l e s \ K a l e n d e r \ H i e r a r c h i e s \ D a t u m h i e r a r k i & g t ; < / K e y > < / D i a g r a m O b j e c t K e y > < D i a g r a m O b j e c t K e y > < K e y > A c t i o n s \ M o v e   t o   a   H i e r a r c h y   i n   T a b l e   K a l e n d e r < / K e y > < / D i a g r a m O b j e c t K e y > < D i a g r a m O b j e c t K e y > < K e y > A c t i o n s \ M o v e   i n t o   h i e r a r c h y   F o r   & l t ; T a b l e s \ K a l e n d e r \ H i e r a r c h i e s \ D a t u m h i e r a r k i & g t ; 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 T a g s \ T a b l e s \ & l t ; T a b l e s \ T b l _ T r a n s a k t i o n 4 & g t ; < / K e y > < / D i a g r a m O b j e c t K e y > < D i a g r a m O b j e c t K e y > < K e y > D y n a m i c   T a g s \ T a b l e s \ & l t ; T a b l e s \ T b l _ A n s v a r & g t ; < / K e y > < / D i a g r a m O b j e c t K e y > < D i a g r a m O b j e c t K e y > < K e y > D y n a m i c   T a g s \ T a b l e s \ & l t ; T a b l e s \ K a l e n d e r & g t ; < / K e y > < / D i a g r a m O b j e c t K e y > < D i a g r a m O b j e c t K e y > < K e y > D y n a m i c   T a g s \ H i e r a r c h i e s \ & l t ; T a b l e s \ K a l e n d e r \ H i e r a r c h i e s \ D a t u m h i e r a r k i & g t ; < / K e y > < / D i a g r a m O b j e c t K e y > < D i a g r a m O b j e c t K e y > < K e y > T a b l e s \ T b l _ T r a n s a k t i o n 4 < / K e y > < / D i a g r a m O b j e c t K e y > < D i a g r a m O b j e c t K e y > < K e y > T a b l e s \ T b l _ T r a n s a k t i o n 4 \ C o l u m n s \ V e r t y p < / K e y > < / D i a g r a m O b j e c t K e y > < D i a g r a m O b j e c t K e y > < K e y > T a b l e s \ T b l _ T r a n s a k t i o n 4 \ C o l u m n s \ V e r i f i k a t i o n s n u m m e r < / K e y > < / D i a g r a m O b j e c t K e y > < D i a g r a m O b j e c t K e y > < K e y > T a b l e s \ T b l _ T r a n s a k t i o n 4 \ C o l u m n s \ T r a n s a k t i o n s t e x t < / K e y > < / D i a g r a m O b j e c t K e y > < D i a g r a m O b j e c t K e y > < K e y > T a b l e s \ T b l _ T r a n s a k t i o n 4 \ C o l u m n s \ K o n t o < / K e y > < / D i a g r a m O b j e c t K e y > < D i a g r a m O b j e c t K e y > < K e y > T a b l e s \ T b l _ T r a n s a k t i o n 4 \ C o l u m n s \ A n s v a r < / K e y > < / D i a g r a m O b j e c t K e y > < D i a g r a m O b j e c t K e y > < K e y > T a b l e s \ T b l _ T r a n s a k t i o n 4 \ C o l u m n s \ P r o j e k t < / K e y > < / D i a g r a m O b j e c t K e y > < D i a g r a m O b j e c t K e y > < K e y > T a b l e s \ T b l _ T r a n s a k t i o n 4 \ C o l u m n s \ S p e c / A n l < / K e y > < / D i a g r a m O b j e c t K e y > < D i a g r a m O b j e c t K e y > < K e y > T a b l e s \ T b l _ T r a n s a k t i o n 4 \ C o l u m n s \ A k t A O < / K e y > < / D i a g r a m O b j e c t K e y > < D i a g r a m O b j e c t K e y > < K e y > T a b l e s \ T b l _ T r a n s a k t i o n 4 \ C o l u m n s \ O b j e k t < / K e y > < / D i a g r a m O b j e c t K e y > < D i a g r a m O b j e c t K e y > < K e y > T a b l e s \ T b l _ T r a n s a k t i o n 4 \ C o l u m n s \ V e r k s a m h e t < / K e y > < / D i a g r a m O b j e c t K e y > < D i a g r a m O b j e c t K e y > < K e y > T a b l e s \ T b l _ T r a n s a k t i o n 4 \ C o l u m n s \ M o t p a r t < / K e y > < / D i a g r a m O b j e c t K e y > < D i a g r a m O b j e c t K e y > < K e y > T a b l e s \ T b l _ T r a n s a k t i o n 4 \ C o l u m n s \ B e l o p p < / K e y > < / D i a g r a m O b j e c t K e y > < D i a g r a m O b j e c t K e y > < K e y > T a b l e s \ T b l _ T r a n s a k t i o n 4 \ C o l u m n s \ F a k t u r a n r < / K e y > < / D i a g r a m O b j e c t K e y > < D i a g r a m O b j e c t K e y > < K e y > T a b l e s \ T b l _ T r a n s a k t i o n 4 \ C o l u m n s \ B o k f � r i n g s d a t u m < / K e y > < / D i a g r a m O b j e c t K e y > < D i a g r a m O b j e c t K e y > < K e y > T a b l e s \ T b l _ T r a n s a k t i o n 4 \ M e a s u r e s \ S u m m a n   a v   B e l o p p < / K e y > < / D i a g r a m O b j e c t K e y > < D i a g r a m O b j e c t K e y > < K e y > T a b l e s \ T b l _ T r a n s a k t i o n 4 \ S u m m a n   a v   B e l o p p \ A d d i t i o n a l   I n f o \ I m p l i c i t   m � t t < / K e y > < / D i a g r a m O b j e c t K e y > < D i a g r a m O b j e c t K e y > < K e y > T a b l e s \ T b l _ A n s v a r < / K e y > < / D i a g r a m O b j e c t K e y > < D i a g r a m O b j e c t K e y > < K e y > T a b l e s \ T b l _ A n s v a r \ C o l u m n s \ A n s v a r < / K e y > < / D i a g r a m O b j e c t K e y > < D i a g r a m O b j e c t K e y > < K e y > T a b l e s \ T b l _ A n s v a r \ C o l u m n s \ O b j e k t < / K e y > < / D i a g r a m O b j e c t K e y > < D i a g r a m O b j e c t K e y > < K e y > T a b l e s \ T b l _ A n s v a r \ C o l u m n s \ A d m i n i s t r a t � r < / K e y > < / D i a g r a m O b j e c t K e y > < D i a g r a m O b j e c t K e y > < K e y > T a b l e s \ T b l _ A n s v a r \ C o l u m n s \ M o t t a g a r k o d < / K e y > < / D i a g r a m O b j e c t K e y > < D i a g r a m O b j e c t K e y > < K e y > T a b l e s \ T b l _ A n s v a r \ C o l u m n s \ C h e f < / K e y > < / D i a g r a m O b j e c t K e y > < D i a g r a m O b j e c t K e y > < K e y > T a b l e s \ T b l _ A n s v a r \ C o l u m n s \ V e r k s a m h e t s e k o n o m < / K e y > < / D i a g r a m O b j e c t K e y > < D i a g r a m O b j e c t K e y > < K e y > T a b l e s \ T b l _ A n s v a r \ C o l u m n s \ O m r � d e s c h e f / S e k t o r s c h e f < / K e y > < / D i a g r a m O b j e c t K e y > < D i a g r a m O b j e c t K e y > < K e y > T a b l e s \ T b l _ A n s v a r \ C o l u m n s \ S e k t o r < / K e y > < / D i a g r a m O b j e c t K e y > < D i a g r a m O b j e c t K e y > < K e y > T a b l e s \ K a l e n d e r < / K e y > < / D i a g r a m O b j e c t K e y > < D i a g r a m O b j e c t K e y > < K e y > T a b l e s \ K a l e n d e r \ C o l u m n s \ D a t e < / K e y > < / D i a g r a m O b j e c t K e y > < D i a g r a m O b j e c t K e y > < K e y > T a b l e s \ K a l e n d e r \ C o l u m n s \ � r < / K e y > < / D i a g r a m O b j e c t K e y > < D i a g r a m O b j e c t K e y > < K e y > T a b l e s \ K a l e n d e r \ C o l u m n s \ M � n a d s n u m m e r < / K e y > < / D i a g r a m O b j e c t K e y > < D i a g r a m O b j e c t K e y > < K e y > T a b l e s \ K a l e n d e r \ C o l u m n s \ M � n a d < / K e y > < / D i a g r a m O b j e c t K e y > < D i a g r a m O b j e c t K e y > < K e y > T a b l e s \ K a l e n d e r \ C o l u m n s \ M M M - � � � � < / K e y > < / D i a g r a m O b j e c t K e y > < D i a g r a m O b j e c t K e y > < K e y > T a b l e s \ K a l e n d e r \ C o l u m n s \ N u m m e r   f � r   d a g   i   v e c k a n < / K e y > < / D i a g r a m O b j e c t K e y > < D i a g r a m O b j e c t K e y > < K e y > T a b l e s \ K a l e n d e r \ C o l u m n s \ D a g   i   v e c k a n < / K e y > < / D i a g r a m O b j e c t K e y > < D i a g r a m O b j e c t K e y > < K e y > T a b l e s \ K a l e n d e r \ H i e r a r c h i e s \ D a t u m h i e r a r k i < / K e y > < / D i a g r a m O b j e c t K e y > < D i a g r a m O b j e c t K e y > < K e y > T a b l e s \ K a l e n d e r \ H i e r a r c h i e s \ D a t u m h i e r a r k i \ L e v e l s \ � r < / K e y > < / D i a g r a m O b j e c t K e y > < D i a g r a m O b j e c t K e y > < K e y > T a b l e s \ K a l e n d e r \ H i e r a r c h i e s \ D a t u m h i e r a r k i \ L e v e l s \ M � n a d < / K e y > < / D i a g r a m O b j e c t K e y > < D i a g r a m O b j e c t K e y > < K e y > T a b l e s \ K a l e n d e r \ H i e r a r c h i e s \ D a t u m h i e r a r k i \ L e v e l s \ D a t e C o l u m n < / K e y > < / D i a g r a m O b j e c t K e y > < D i a g r a m O b j e c t K e y > < K e y > R e l a t i o n s h i p s \ & l t ; T a b l e s \ T b l _ T r a n s a k t i o n 4 \ C o l u m n s \ A n s v a r & g t ; - & l t ; T a b l e s \ T b l _ A n s v a r \ C o l u m n s \ A n s v a r & g t ; < / K e y > < / D i a g r a m O b j e c t K e y > < D i a g r a m O b j e c t K e y > < K e y > R e l a t i o n s h i p s \ & l t ; T a b l e s \ T b l _ T r a n s a k t i o n 4 \ C o l u m n s \ A n s v a r & g t ; - & l t ; T a b l e s \ T b l _ A n s v a r \ C o l u m n s \ A n s v a r & g t ; \ F K < / K e y > < / D i a g r a m O b j e c t K e y > < D i a g r a m O b j e c t K e y > < K e y > R e l a t i o n s h i p s \ & l t ; T a b l e s \ T b l _ T r a n s a k t i o n 4 \ C o l u m n s \ A n s v a r & g t ; - & l t ; T a b l e s \ T b l _ A n s v a r \ C o l u m n s \ A n s v a r & g t ; \ P K < / K e y > < / D i a g r a m O b j e c t K e y > < D i a g r a m O b j e c t K e y > < K e y > R e l a t i o n s h i p s \ & l t ; T a b l e s \ T b l _ T r a n s a k t i o n 4 \ C o l u m n s \ A n s v a r & g t ; - & l t ; T a b l e s \ T b l _ A n s v a r \ C o l u m n s \ A n s v a r & g t ; \ C r o s s F i l t e r < / K e y > < / D i a g r a m O b j e c t K e y > < D i a g r a m O b j e c t K e y > < K e y > R e l a t i o n s h i p s \ & l t ; T a b l e s \ T b l _ T r a n s a k t i o n 4 \ C o l u m n s \ B o k f � r i n g s d a t u m & g t ; - & l t ; T a b l e s \ K a l e n d e r \ C o l u m n s \ D a t e & g t ; < / K e y > < / D i a g r a m O b j e c t K e y > < D i a g r a m O b j e c t K e y > < K e y > R e l a t i o n s h i p s \ & l t ; T a b l e s \ T b l _ T r a n s a k t i o n 4 \ C o l u m n s \ B o k f � r i n g s d a t u m & g t ; - & l t ; T a b l e s \ K a l e n d e r \ C o l u m n s \ D a t e & g t ; \ F K < / K e y > < / D i a g r a m O b j e c t K e y > < D i a g r a m O b j e c t K e y > < K e y > R e l a t i o n s h i p s \ & l t ; T a b l e s \ T b l _ T r a n s a k t i o n 4 \ C o l u m n s \ B o k f � r i n g s d a t u m & g t ; - & l t ; T a b l e s \ K a l e n d e r \ C o l u m n s \ D a t e & g t ; \ P K < / K e y > < / D i a g r a m O b j e c t K e y > < D i a g r a m O b j e c t K e y > < K e y > R e l a t i o n s h i p s \ & l t ; T a b l e s \ T b l _ T r a n s a k t i o n 4 \ C o l u m n s \ B o k f � r i n g s d a t u m & g t ; - & l t ; T a b l e s \ K a l e n d e r \ C o l u m n s \ D a t e & g t ; \ C r o s s F i l t e r < / K e y > < / D i a g r a m O b j e c t K e y > < / A l l K e y s > < S e l e c t e d K e y s > < D i a g r a m O b j e c t K e y > < K e y > T a b l e s \ K a l e n d e r 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S c r o l l V e r t i c a l O f f s e t > 4 . 8 0 0 0 0 0 0 0 0 0 0 0 0 6 8 2 < / S c r o l l V e r t i c a l O f f s e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 K a l e n d e r 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 & l t ; T a b l e s \ K a l e n d e r \ H i e r a r c h i e s \ D a t u m h i e r a r k i & g t ; 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 K a l e n d e r 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 & l t ; T a b l e s \ K a l e n d e r \ H i e r a r c h i e s \ D a t u m h i e r a r k i & g t ; 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 T a g s \ T a b l e s \ & l t ; T a b l e s \ T b l _ T r a n s a k t i o n 4 & g t ; 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 T a g s \ T a b l e s \ & l t ; T a b l e s \ T b l _ A n s v a r & g t ; 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 T a g s \ T a b l e s \ & l t ; T a b l e s \ K a l e n d e r & g t ; 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 T a g s \ H i e r a r c h i e s \ & l t ; T a b l e s \ K a l e n d e r \ H i e r a r c h i e s \ D a t u m h i e r a r k i & g t ; 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 T a b l e s \ T b l _ T r a n s a k t i o n 4 < / K e y > < / a : K e y > < a : V a l u e   i : t y p e = " D i a g r a m D i s p l a y N o d e V i e w S t a t e " > < H e i g h t > 4 1 4 < / H e i g h t > < I s E x p a n d e d > t r u e < / I s E x p a n d e d > < L a y e d O u t > t r u e < / L a y e d O u t > < W i d t h > 2 2 7 . 2 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 T a b l e s \ T b l _ T r a n s a k t i o n 4 \ C o l u m n s \ V e r t y p 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 T a b l e s \ T b l _ T r a n s a k t i o n 4 \ C o l u m n s \ V e r i f i k a t i o n s n u m m e r 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 T a b l e s \ T b l _ T r a n s a k t i o n 4 \ C o l u m n s \ T r a n s a k t i o n s t e x t 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 T a b l e s \ T b l _ T r a n s a k t i o n 4 \ C o l u m n s \ K o n t o 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 T a b l e s \ T b l _ T r a n s a k t i o n 4 \ C o l u m n s \ A n s v a r 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 T a b l e s \ T b l _ T r a n s a k t i o n 4 \ C o l u m n s \ P r o j e k t 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 T a b l e s \ T b l _ T r a n s a k t i o n 4 \ C o l u m n s \ S p e c / A n l 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 T a b l e s \ T b l _ T r a n s a k t i o n 4 \ C o l u m n s \ A k t A O 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 T a b l e s \ T b l _ T r a n s a k t i o n 4 \ C o l u m n s \ O b j e k t 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 T a b l e s \ T b l _ T r a n s a k t i o n 4 \ C o l u m n s \ V e r k s a m h e t 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 T a b l e s \ T b l _ T r a n s a k t i o n 4 \ C o l u m n s \ M o t p a r t 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 T a b l e s \ T b l _ T r a n s a k t i o n 4 \ C o l u m n s \ B e l o p p 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 T a b l e s \ T b l _ T r a n s a k t i o n 4 \ C o l u m n s \ F a k t u r a n r 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 T a b l e s \ T b l _ T r a n s a k t i o n 4 \ C o l u m n s \ B o k f � r i n g s d a t u m 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 T a b l e s \ T b l _ T r a n s a k t i o n 4 \ M e a s u r e s \ S u m m a n   a v   B e l o p p 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 T a b l e s \ T b l _ T r a n s a k t i o n 4 \ S u m m a n   a v   B e l o p p \ A d d i t i o n a l   I n f o \ I m p l i c i t   m � t t 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 T a b l e s \ T b l _ A n s v a r < / K e y > < / a : K e y > < a : V a l u e   i : t y p e = " D i a g r a m D i s p l a y N o d e V i e w S t a t e " > < H e i g h t > 2 7 8 < / H e i g h t > < I s E x p a n d e d > t r u e < / I s E x p a n d e d > < L a y e d O u t > t r u e < / L a y e d O u t > < L e f t > 3 2 9 . 9 0 3 8 1 0 5 6 7 6 6 5 8 < / L e f t > < T a b I n d e x > 1 < / T a b I n d e x > < W i d t h > 2 1 5 . 2 0 0 0 0 0 0 0 0 0 0 0 0 5 < / W i d t h > < / a : V a l u e > < / a : K e y V a l u e O f D i a g r a m O b j e c t K e y a n y T y p e z b w N T n L X > < a : K e y V a l u e O f D i a g r a m O b j e c t K e y a n y T y p e z b w N T n L X > < a : K e y > < K e y > T a b l e s \ T b l _ A n s v a r \ C o l u m n s \ A n s v a r 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 T a b l e s \ T b l _ A n s v a r \ C o l u m n s \ O b j e k t 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 T a b l e s \ T b l _ A n s v a r \ C o l u m n s \ A d m i n i s t r a t � r 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 T a b l e s \ T b l _ A n s v a r \ C o l u m n s \ M o t t a g a r k o d 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 T a b l e s \ T b l _ A n s v a r \ C o l u m n s \ C h e f 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 T a b l e s \ T b l _ A n s v a r \ C o l u m n s \ V e r k s a m h e t s e k o n o m 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 T a b l e s \ T b l _ A n s v a r \ C o l u m n s \ O m r � d e s c h e f / S e k t o r s c h e f 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 T a b l e s \ T b l _ A n s v a r \ C o l u m n s \ S e k t o r 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< / K e y > < / a : K e y > < a : V a l u e   i : t y p e = " D i a g r a m D i s p l a y N o d e V i e w S t a t e " > < H e i g h t > 3 1 5 . 2 < / H e i g h t > < I s E x p a n d e d > t r u e < / I s E x p a n d e d > < I s F o c u s e d > t r u e < / I s F o c u s e d > < L a y e d O u t > t r u e < / L a y e d O u t > < L e f t > 3 3 3 . 9 0 3 8 1 0 5 6 7 6 6 5 9 1 < / L e f t > < T a b I n d e x > 2 < / T a b I n d e x > < T o p > 2 9 1 . 2 0 0 0 0 0 0 0 0 0 0 0 0 5 < / T o p > < W i d t h > 2 3 2 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 T a b l e s \ K a l e n d e r \ C o l u m n s \ � r 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 T a b l e s \ K a l e n d e r \ C o l u m n s \ M � n a d s n u m m e r 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 T a b l e s \ K a l e n d e r \ C o l u m n s \ M � n a d 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 T a b l e s \ K a l e n d e r \ C o l u m n s \ M M M - � � � � 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 T a b l e s \ K a l e n d e r \ C o l u m n s \ N u m m e r   f � r   d a g   i   v e c k a n 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 T a b l e s \ K a l e n d e r \ C o l u m n s \ D a g   i   v e c k a n 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 T a b l e s \ K a l e n d e r \ H i e r a r c h i e s \ D a t u m h i e r a r k i 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 T a b l e s \ K a l e n d e r \ H i e r a r c h i e s \ D a t u m h i e r a r k i \ L e v e l s \ � r 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 T a b l e s \ K a l e n d e r \ H i e r a r c h i e s \ D a t u m h i e r a r k i \ L e v e l s \ M � n a d 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 T a b l e s \ K a l e n d e r \ H i e r a r c h i e s \ D a t u m h i e r a r k i \ L e v e l s \ D a t e C o l u m n 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 R e l a t i o n s h i p s \ & l t ; T a b l e s \ T b l _ T r a n s a k t i o n 4 \ C o l u m n s \ A n s v a r & g t ; - & l t ; T a b l e s \ T b l _ A n s v a r \ C o l u m n s \ A n s v a r & g t ; < / K e y > < / a : K e y > < a : V a l u e   i : t y p e = " D i a g r a m D i s p l a y L i n k V i e w S t a t e " > < A u t o m a t i o n P r o p e r t y H e l p e r T e x t > S l u t p u n k t   1 :   ( 2 4 3 , 2 , 2 0 7 ) .   S l u t p u n k t   2 :   ( 3 1 3 , 9 0 3 8 1 0 5 6 7 6 6 6 , 1 3 9 ) 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 2 4 3 . 2 < / b : _ x > < b : _ y > 2 0 7 < / b : _ y > < / b : P o i n t > < b : P o i n t > < b : _ x > 2 7 6 . 5 5 1 9 0 5 5 < / b : _ x > < b : _ y > 2 0 7 < / b : _ y > < / b : P o i n t > < b : P o i n t > < b : _ x > 2 7 8 . 5 5 1 9 0 5 5 < / b : _ x > < b : _ y > 2 0 5 < / b : _ y > < / b : P o i n t > < b : P o i n t > < b : _ x > 2 7 8 . 5 5 1 9 0 5 5 < / b : _ x > < b : _ y > 1 4 1 < / b : _ y > < / b : P o i n t > < b : P o i n t > < b : _ x > 2 8 0 . 5 5 1 9 0 5 5 < / b : _ x > < b : _ y > 1 3 9 < / b : _ y > < / b : P o i n t > < b : P o i n t > < b : _ x > 3 1 3 . 9 0 3 8 1 0 5 6 7 6 6 5 8 < / b : _ x > < b : _ y > 1 3 9 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 R e l a t i o n s h i p s \ & l t ; T a b l e s \ T b l _ T r a n s a k t i o n 4 \ C o l u m n s \ A n s v a r & g t ; - & l t ; T a b l e s \ T b l _ A n s v a r \ C o l u m n s \ A n s v a r & g t ; \ F K 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 2 2 7 . 2 < / b : _ x > < b : _ y > 1 9 9 < / b : _ y > < / L a b e l L o c a t i o n > < L o c a t i o n   x m l n s : b = " h t t p : / / s c h e m a s . d a t a c o n t r a c t . o r g / 2 0 0 4 / 0 7 / S y s t e m . W i n d o w s " > < b : _ x > 2 2 7 . 2 < / b : _ x > < b : _ y > 2 0 7 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 R e l a t i o n s h i p s \ & l t ; T a b l e s \ T b l _ T r a n s a k t i o n 4 \ C o l u m n s \ A n s v a r & g t ; - & l t ; T a b l e s \ T b l _ A n s v a r \ C o l u m n s \ A n s v a r & g t ; \ P K 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 1 3 1 < / b : _ y > < / L a b e l L o c a t i o n > < L o c a t i o n   x m l n s : b = " h t t p : / / s c h e m a s . d a t a c o n t r a c t . o r g / 2 0 0 4 / 0 7 / S y s t e m . W i n d o w s " > < b : _ x > 3 2 9 . 9 0 3 8 1 0 5 6 7 6 6 5 8 < / b : _ x > < b : _ y > 1 3 9 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 R e l a t i o n s h i p s \ & l t ; T a b l e s \ T b l _ T r a n s a k t i o n 4 \ C o l u m n s \ A n s v a r & g t ; - & l t ; T a b l e s \ T b l _ A n s v a r \ C o l u m n s \ A n s v a r & g t ; \ C r o s s F i l t e r 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 2 4 3 . 2 < / b : _ x > < b : _ y > 2 0 7 < / b : _ y > < / b : P o i n t > < b : P o i n t > < b : _ x > 2 7 6 . 5 5 1 9 0 5 5 < / b : _ x > < b : _ y > 2 0 7 < / b : _ y > < / b : P o i n t > < b : P o i n t > < b : _ x > 2 7 8 . 5 5 1 9 0 5 5 < / b : _ x > < b : _ y > 2 0 5 < / b : _ y > < / b : P o i n t > < b : P o i n t > < b : _ x > 2 7 8 . 5 5 1 9 0 5 5 < / b : _ x > < b : _ y > 1 4 1 < / b : _ y > < / b : P o i n t > < b : P o i n t > < b : _ x > 2 8 0 . 5 5 1 9 0 5 5 < / b : _ x > < b : _ y > 1 3 9 < / b : _ y > < / b : P o i n t > < b : P o i n t > < b : _ x > 3 1 3 . 9 0 3 8 1 0 5 6 7 6 6 5 8 < / b : _ x > < b : _ y > 1 3 9 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 R e l a t i o n s h i p s \ & l t ; T a b l e s \ T b l _ T r a n s a k t i o n 4 \ C o l u m n s \ B o k f � r i n g s d a t u m & g t ; - & l t ; T a b l e s \ K a l e n d e r \ C o l u m n s \ D a t e & g t ; < / K e y > < / a : K e y > < a : V a l u e   i : t y p e = " D i a g r a m D i s p l a y L i n k V i e w S t a t e " > < A u t o m a t i o n P r o p e r t y H e l p e r T e x t > S l u t p u n k t   1 :   ( 1 1 3 , 6 , 4 3 0 ) .   S l u t p u n k t   2 :   ( 3 1 7 , 9 0 3 8 1 0 5 6 7 6 6 6 , 4 4 8 , 8 ) 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 1 1 3 . 6 < / b : _ x > < b : _ y > 4 3 0 < / b : _ y > < / b : P o i n t > < b : P o i n t > < b : _ x > 1 1 3 . 6 < / b : _ x > < b : _ y > 4 4 6 . 8 < / b : _ y > < / b : P o i n t > < b : P o i n t > < b : _ x > 1 1 5 . 6 < / b : _ x > < b : _ y > 4 4 8 . 8 < / b : _ y > < / b : P o i n t > < b : P o i n t > < b : _ x > 3 1 7 . 9 0 3 8 1 0 5 6 7 6 6 5 9 1 < / b : _ x > < b : _ y > 4 4 8 . 8 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 R e l a t i o n s h i p s \ & l t ; T a b l e s \ T b l _ T r a n s a k t i o n 4 \ C o l u m n s \ B o k f � r i n g s d a t u m & g t ; - & l t ; T a b l e s \ K a l e n d e r \ C o l u m n s \ D a t e & g t ; \ F K 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 1 0 5 . 6 < / b : _ x > < b : _ y > 4 1 4 < / b : _ y > < / L a b e l L o c a t i o n > < L o c a t i o n   x m l n s : b = " h t t p : / / s c h e m a s . d a t a c o n t r a c t . o r g / 2 0 0 4 / 0 7 / S y s t e m . W i n d o w s " > < b : _ x > 1 1 3 . 6 < / b : _ x > < b : _ y > 4 1 4 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 R e l a t i o n s h i p s \ & l t ; T a b l e s \ T b l _ T r a n s a k t i o n 4 \ C o l u m n s \ B o k f � r i n g s d a t u m & g t ; - & l t ; T a b l e s \ K a l e n d e r \ C o l u m n s \ D a t e & g t ; \ P K 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 3 1 7 . 9 0 3 8 1 0 5 6 7 6 6 5 9 1 < / b : _ x > < b : _ y > 4 4 0 . 8 < / b : _ y > < / L a b e l L o c a t i o n > < L o c a t i o n   x m l n s : b = " h t t p : / / s c h e m a s . d a t a c o n t r a c t . o r g / 2 0 0 4 / 0 7 / S y s t e m . W i n d o w s " > < b : _ x > 3 3 3 . 9 0 3 8 1 0 5 6 7 6 6 5 9 1 < / b : _ x > < b : _ y > 4 4 8 . 8 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 R e l a t i o n s h i p s \ & l t ; T a b l e s \ T b l _ T r a n s a k t i o n 4 \ C o l u m n s \ B o k f � r i n g s d a t u m & g t ; - & l t ; T a b l e s \ K a l e n d e r \ C o l u m n s \ D a t e & g t ; \ C r o s s F i l t e r 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 1 1 3 . 6 < / b : _ x > < b : _ y > 4 3 0 < / b : _ y > < / b : P o i n t > < b : P o i n t > < b : _ x > 1 1 3 . 6 < / b : _ x > < b : _ y > 4 4 6 . 8 < / b : _ y > < / b : P o i n t > < b : P o i n t > < b : _ x > 1 1 5 . 6 < / b : _ x > < b : _ y > 4 4 8 . 8 < / b : _ y > < / b : P o i n t > < b : P o i n t > < b : _ x > 3 1 7 . 9 0 3 8 1 0 5 6 7 6 6 5 9 1 < / b : _ x > < b : _ y > 4 4 8 . 8 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7139BCF5-8441-44F2-8CEC-7CBE240CEFD2}">
  <ds:schemaRefs/>
</ds:datastoreItem>
</file>

<file path=customXml/itemProps10.xml><?xml version="1.0" encoding="utf-8"?>
<ds:datastoreItem xmlns:ds="http://schemas.openxmlformats.org/officeDocument/2006/customXml" ds:itemID="{63CA750D-3F55-4D99-918B-A874F88BFF23}">
  <ds:schemaRefs/>
</ds:datastoreItem>
</file>

<file path=customXml/itemProps11.xml><?xml version="1.0" encoding="utf-8"?>
<ds:datastoreItem xmlns:ds="http://schemas.openxmlformats.org/officeDocument/2006/customXml" ds:itemID="{98D61CD9-9C42-4A15-9388-E26ABD8D5F3E}">
  <ds:schemaRefs/>
</ds:datastoreItem>
</file>

<file path=customXml/itemProps12.xml><?xml version="1.0" encoding="utf-8"?>
<ds:datastoreItem xmlns:ds="http://schemas.openxmlformats.org/officeDocument/2006/customXml" ds:itemID="{E8E31200-5434-49E2-9495-921F84EFD16C}">
  <ds:schemaRefs/>
</ds:datastoreItem>
</file>

<file path=customXml/itemProps13.xml><?xml version="1.0" encoding="utf-8"?>
<ds:datastoreItem xmlns:ds="http://schemas.openxmlformats.org/officeDocument/2006/customXml" ds:itemID="{6A124C6C-121F-426D-B6B9-CA3D7EA817AA}">
  <ds:schemaRefs/>
</ds:datastoreItem>
</file>

<file path=customXml/itemProps14.xml><?xml version="1.0" encoding="utf-8"?>
<ds:datastoreItem xmlns:ds="http://schemas.openxmlformats.org/officeDocument/2006/customXml" ds:itemID="{07BB8C3A-78D8-4B19-92E4-42098D9C7C8D}">
  <ds:schemaRefs/>
</ds:datastoreItem>
</file>

<file path=customXml/itemProps15.xml><?xml version="1.0" encoding="utf-8"?>
<ds:datastoreItem xmlns:ds="http://schemas.openxmlformats.org/officeDocument/2006/customXml" ds:itemID="{8A77CFEF-4D01-48F8-A12B-C4027A647F71}">
  <ds:schemaRefs/>
</ds:datastoreItem>
</file>

<file path=customXml/itemProps16.xml><?xml version="1.0" encoding="utf-8"?>
<ds:datastoreItem xmlns:ds="http://schemas.openxmlformats.org/officeDocument/2006/customXml" ds:itemID="{BF04DB98-FCC0-42F8-9492-CE33A3474DFD}">
  <ds:schemaRefs/>
</ds:datastoreItem>
</file>

<file path=customXml/itemProps17.xml><?xml version="1.0" encoding="utf-8"?>
<ds:datastoreItem xmlns:ds="http://schemas.openxmlformats.org/officeDocument/2006/customXml" ds:itemID="{727734F2-66FE-4226-9582-17D7513AA9A3}">
  <ds:schemaRefs/>
</ds:datastoreItem>
</file>

<file path=customXml/itemProps18.xml><?xml version="1.0" encoding="utf-8"?>
<ds:datastoreItem xmlns:ds="http://schemas.openxmlformats.org/officeDocument/2006/customXml" ds:itemID="{A77F6944-7095-48E6-AF22-BE26EDD63713}">
  <ds:schemaRefs/>
</ds:datastoreItem>
</file>

<file path=customXml/itemProps2.xml><?xml version="1.0" encoding="utf-8"?>
<ds:datastoreItem xmlns:ds="http://schemas.openxmlformats.org/officeDocument/2006/customXml" ds:itemID="{4E0904F3-CB47-4CF7-933A-3C0C6FCC2B0F}">
  <ds:schemaRefs/>
</ds:datastoreItem>
</file>

<file path=customXml/itemProps3.xml><?xml version="1.0" encoding="utf-8"?>
<ds:datastoreItem xmlns:ds="http://schemas.openxmlformats.org/officeDocument/2006/customXml" ds:itemID="{5024F636-0695-4471-BB1C-BF9817CAF626}">
  <ds:schemaRefs/>
</ds:datastoreItem>
</file>

<file path=customXml/itemProps4.xml><?xml version="1.0" encoding="utf-8"?>
<ds:datastoreItem xmlns:ds="http://schemas.openxmlformats.org/officeDocument/2006/customXml" ds:itemID="{41DB829D-D28B-4324-9F41-6F912FC40E22}">
  <ds:schemaRefs/>
</ds:datastoreItem>
</file>

<file path=customXml/itemProps5.xml><?xml version="1.0" encoding="utf-8"?>
<ds:datastoreItem xmlns:ds="http://schemas.openxmlformats.org/officeDocument/2006/customXml" ds:itemID="{E50527F3-25FF-4448-A078-9BEB4419B1F8}">
  <ds:schemaRefs/>
</ds:datastoreItem>
</file>

<file path=customXml/itemProps6.xml><?xml version="1.0" encoding="utf-8"?>
<ds:datastoreItem xmlns:ds="http://schemas.openxmlformats.org/officeDocument/2006/customXml" ds:itemID="{24B68CF4-083E-4D39-B7CF-5A740E9A41C3}">
  <ds:schemaRefs/>
</ds:datastoreItem>
</file>

<file path=customXml/itemProps7.xml><?xml version="1.0" encoding="utf-8"?>
<ds:datastoreItem xmlns:ds="http://schemas.openxmlformats.org/officeDocument/2006/customXml" ds:itemID="{0FC546E1-2474-41BA-99A3-FE280674CC2D}">
  <ds:schemaRefs/>
</ds:datastoreItem>
</file>

<file path=customXml/itemProps8.xml><?xml version="1.0" encoding="utf-8"?>
<ds:datastoreItem xmlns:ds="http://schemas.openxmlformats.org/officeDocument/2006/customXml" ds:itemID="{F145784F-F448-4F8D-850E-AF1C361ADD2C}">
  <ds:schemaRefs/>
</ds:datastoreItem>
</file>

<file path=customXml/itemProps9.xml><?xml version="1.0" encoding="utf-8"?>
<ds:datastoreItem xmlns:ds="http://schemas.openxmlformats.org/officeDocument/2006/customXml" ds:itemID="{66F9337B-8F25-4B3E-858F-B9B69DF643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Tabelle1 (2)</vt:lpstr>
      <vt:lpstr>Blad2</vt:lpstr>
      <vt:lpstr>Tabelle1</vt:lpstr>
      <vt:lpstr>Blad5</vt:lpstr>
      <vt:lpstr>Blad1</vt:lpstr>
      <vt:lpstr>Blad6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2019-05-16T08:00:17Z</dcterms:modified>
</cp:coreProperties>
</file>